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600" windowWidth="9720" windowHeight="7320" tabRatio="865"/>
  </bookViews>
  <sheets>
    <sheet name="Percentuais" sheetId="81" r:id="rId1"/>
    <sheet name="Resumo" sheetId="38" r:id="rId2"/>
    <sheet name="Visitas" sheetId="80" r:id="rId3"/>
    <sheet name="Visitantes" sheetId="79" r:id="rId4"/>
    <sheet name="Divulgacao" sheetId="78" r:id="rId5"/>
    <sheet name="Eventos" sheetId="77" r:id="rId6"/>
    <sheet name="Outras" sheetId="70" r:id="rId7"/>
    <sheet name="Representacoes" sheetId="67" r:id="rId8"/>
    <sheet name="Administrativas" sheetId="63" r:id="rId9"/>
    <sheet name="CDs-FGs" sheetId="66" r:id="rId10"/>
    <sheet name="Bancas&amp;Comissoes" sheetId="69" r:id="rId11"/>
    <sheet name="ApoioAcademico" sheetId="68" r:id="rId12"/>
    <sheet name="ProducaoTecnica" sheetId="75" r:id="rId13"/>
    <sheet name="ProducaoArtistica" sheetId="74" r:id="rId14"/>
    <sheet name="Publicacoes" sheetId="62" r:id="rId15"/>
    <sheet name="Extensão" sheetId="73" r:id="rId16"/>
    <sheet name="Pesquisa" sheetId="61" r:id="rId17"/>
    <sheet name="Orientacoes-PG" sheetId="60" r:id="rId18"/>
    <sheet name="Orientacoes-Gr" sheetId="59" r:id="rId19"/>
    <sheet name="Turmas-PG" sheetId="64" r:id="rId20"/>
    <sheet name="Turmas-GR" sheetId="65" r:id="rId21"/>
    <sheet name="CH" sheetId="57" r:id="rId22"/>
    <sheet name="CapacSemAfastamento" sheetId="76" r:id="rId23"/>
    <sheet name="Outros_Afastamentos" sheetId="72" r:id="rId24"/>
    <sheet name="Afast_Qualificacao" sheetId="71" r:id="rId25"/>
    <sheet name="Professores" sheetId="39" r:id="rId26"/>
  </sheets>
  <definedNames>
    <definedName name="_xlnm.Print_Area" localSheetId="1">Resumo!$A$1:$I$207</definedName>
  </definedNames>
  <calcPr calcId="124519" calcMode="manual"/>
</workbook>
</file>

<file path=xl/calcChain.xml><?xml version="1.0" encoding="utf-8"?>
<calcChain xmlns="http://schemas.openxmlformats.org/spreadsheetml/2006/main">
  <c r="I37" i="38"/>
  <c r="I39"/>
  <c r="I38"/>
  <c r="A9" i="3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L7" i="57"/>
  <c r="D160" i="38" s="1"/>
  <c r="M7" i="57"/>
  <c r="D161" i="38" s="1"/>
  <c r="N7" i="57"/>
  <c r="D162" i="38" s="1"/>
  <c r="O7" i="57"/>
  <c r="D163" i="38" s="1"/>
  <c r="P7" i="57"/>
  <c r="D164" i="38" s="1"/>
  <c r="Q7" i="57"/>
  <c r="D165" i="38" s="1"/>
  <c r="F7" i="65"/>
  <c r="I30" i="38"/>
  <c r="I31"/>
  <c r="I32"/>
  <c r="I33"/>
  <c r="F30"/>
  <c r="F33"/>
  <c r="F32"/>
  <c r="F31"/>
  <c r="F29"/>
  <c r="C30"/>
  <c r="C31"/>
  <c r="C32"/>
  <c r="C33"/>
  <c r="I23"/>
  <c r="I24"/>
  <c r="I111"/>
  <c r="E15"/>
  <c r="I20"/>
  <c r="H34"/>
  <c r="E34"/>
  <c r="B34"/>
  <c r="I15"/>
  <c r="I75"/>
  <c r="S7" i="57"/>
  <c r="I46" i="38" s="1"/>
  <c r="K7" i="57"/>
  <c r="D159" i="38" s="1"/>
  <c r="E7" i="57"/>
  <c r="I56" i="38" s="1"/>
  <c r="A7" i="57"/>
  <c r="D149" i="38" s="1"/>
  <c r="F34" l="1"/>
  <c r="I34"/>
  <c r="C34"/>
  <c r="T7" i="57"/>
  <c r="I47" i="38" s="1"/>
  <c r="H7" i="64"/>
  <c r="I66" i="38" s="1"/>
  <c r="M7" i="64"/>
  <c r="E92" i="38" s="1"/>
  <c r="R7" i="64"/>
  <c r="E90" i="38" s="1"/>
  <c r="H7" i="65"/>
  <c r="I54" i="38" s="1"/>
  <c r="I77" s="1"/>
  <c r="P7" i="65"/>
  <c r="E83" i="38" s="1"/>
  <c r="R7" i="65"/>
  <c r="E82" i="38" s="1"/>
  <c r="B7" i="57"/>
  <c r="D150" i="38" s="1"/>
  <c r="J7" i="57"/>
  <c r="D158" i="38" s="1"/>
  <c r="D7" i="57"/>
  <c r="I55" i="38" s="1"/>
  <c r="I78" s="1"/>
  <c r="C7" i="57"/>
  <c r="D151" i="38" s="1"/>
  <c r="R7" i="57"/>
  <c r="I45" i="38" s="1"/>
  <c r="H7" i="57"/>
  <c r="D156" i="38" s="1"/>
  <c r="F7" i="57"/>
  <c r="D154" i="38" s="1"/>
  <c r="I7" i="57"/>
  <c r="D157" i="38" s="1"/>
  <c r="G7" i="57"/>
  <c r="I68" i="38" s="1"/>
  <c r="F7" i="64"/>
  <c r="J7"/>
  <c r="I65" i="38" s="1"/>
  <c r="P7" i="64"/>
  <c r="E91" i="38" s="1"/>
  <c r="H91" s="1"/>
  <c r="J7" i="65"/>
  <c r="I53" i="38" s="1"/>
  <c r="I69"/>
  <c r="M7" i="65"/>
  <c r="E84" i="38" s="1"/>
  <c r="E85" s="1"/>
  <c r="D152"/>
  <c r="E93"/>
  <c r="E94" s="1"/>
  <c r="I67"/>
  <c r="D155"/>
  <c r="D153"/>
  <c r="H83" l="1"/>
  <c r="I57"/>
  <c r="I58"/>
  <c r="I70"/>
  <c r="I76"/>
  <c r="H82"/>
  <c r="H90"/>
  <c r="E86"/>
  <c r="F85" s="1"/>
  <c r="I74"/>
  <c r="D166"/>
  <c r="E156" s="1"/>
  <c r="E158"/>
  <c r="H86"/>
  <c r="H94"/>
  <c r="F90"/>
  <c r="F91"/>
  <c r="F93"/>
  <c r="F92"/>
  <c r="F84" l="1"/>
  <c r="E159"/>
  <c r="F82"/>
  <c r="F86" s="1"/>
  <c r="F83"/>
  <c r="E165"/>
  <c r="E164"/>
  <c r="E161"/>
  <c r="E153"/>
  <c r="E154"/>
  <c r="E151"/>
  <c r="E162"/>
  <c r="E149"/>
  <c r="E155"/>
  <c r="E152"/>
  <c r="E150"/>
  <c r="E160"/>
  <c r="E157"/>
  <c r="E163"/>
  <c r="G150"/>
  <c r="G162" s="1"/>
  <c r="F94"/>
  <c r="G155"/>
  <c r="G163"/>
  <c r="G159"/>
  <c r="G151"/>
  <c r="G161"/>
  <c r="G154"/>
  <c r="G157"/>
  <c r="G164"/>
  <c r="G158"/>
  <c r="G152"/>
  <c r="G165"/>
  <c r="G160"/>
  <c r="G156"/>
  <c r="G153" l="1"/>
  <c r="E166"/>
  <c r="G166"/>
</calcChain>
</file>

<file path=xl/comments1.xml><?xml version="1.0" encoding="utf-8"?>
<comments xmlns="http://schemas.openxmlformats.org/spreadsheetml/2006/main">
  <authors>
    <author xml:space="preserve"> Eduardo</author>
    <author xml:space="preserve"> </author>
  </authors>
  <commentList>
    <comment ref="I25" authorId="0">
      <text>
        <r>
          <rPr>
            <b/>
            <sz val="8"/>
            <color indexed="81"/>
            <rFont val="Tahoma"/>
            <family val="2"/>
          </rPr>
          <t xml:space="preserve"> Levar em conta, usando o bom senso,  admissoes, retornos e afastamentos no inicio ou final do periodo.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4" authorId="1">
      <text>
        <r>
          <rPr>
            <b/>
            <sz val="8"/>
            <color indexed="81"/>
            <rFont val="Tahoma"/>
            <family val="2"/>
          </rPr>
          <t xml:space="preserve"> Não preencha esta célula.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5" authorId="1">
      <text>
        <r>
          <rPr>
            <b/>
            <sz val="8"/>
            <color indexed="81"/>
            <rFont val="Tahoma"/>
            <family val="2"/>
          </rPr>
          <t>Não preencha esta célula.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2" authorId="1">
      <text>
        <r>
          <rPr>
            <b/>
            <sz val="8"/>
            <color indexed="81"/>
            <rFont val="Tahoma"/>
            <family val="2"/>
          </rPr>
          <t xml:space="preserve"> Não preencha esta célula.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3" authorId="1">
      <text>
        <r>
          <rPr>
            <b/>
            <sz val="8"/>
            <color indexed="81"/>
            <rFont val="Tahoma"/>
            <family val="2"/>
          </rPr>
          <t xml:space="preserve"> Não preencha esta célula.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<sst xmlns="http://schemas.openxmlformats.org/spreadsheetml/2006/main" count="4990" uniqueCount="1093">
  <si>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</si>
  <si>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</si>
  <si>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</si>
  <si>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</si>
  <si>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</si>
  <si>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</si>
  <si>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</si>
  <si>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</si>
  <si>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</si>
  <si>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</si>
  <si>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</si>
  <si>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</si>
  <si>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</si>
  <si>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</si>
  <si>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</si>
  <si>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</si>
  <si>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</si>
  <si>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</si>
  <si>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</si>
  <si>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</si>
  <si>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Aprovados</t>
  </si>
  <si>
    <t>Nível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</si>
  <si>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</si>
  <si>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</si>
  <si>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</si>
  <si>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</si>
  <si>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</si>
  <si>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</si>
  <si>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</si>
  <si>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</si>
  <si>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</si>
  <si>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</si>
  <si>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</si>
  <si>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</si>
  <si>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</si>
  <si>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</si>
  <si>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</si>
  <si>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</si>
  <si>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</si>
  <si>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</si>
  <si>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</si>
  <si>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</si>
  <si>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</si>
  <si>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</si>
  <si>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</si>
  <si>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</si>
  <si>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</si>
  <si>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</si>
  <si>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</si>
  <si>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</si>
  <si>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</si>
  <si>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</si>
  <si>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</si>
  <si>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</si>
  <si>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</si>
  <si>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</si>
  <si>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</si>
  <si>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</si>
  <si>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</si>
  <si>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</si>
  <si>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</si>
  <si>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</si>
  <si>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</si>
  <si>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</si>
  <si>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</si>
  <si>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</si>
  <si>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</si>
  <si>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</si>
  <si>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</si>
  <si>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</si>
  <si>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</si>
  <si>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</si>
  <si>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</si>
  <si>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</si>
  <si>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</si>
  <si>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</si>
  <si>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</si>
  <si>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</si>
  <si>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</si>
  <si>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</si>
  <si>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</si>
  <si>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</si>
  <si>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</si>
  <si>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</si>
  <si>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</si>
  <si>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</si>
  <si>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</si>
  <si>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</si>
  <si>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</si>
  <si>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</si>
  <si>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</si>
  <si>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</si>
  <si>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Pós-Doutorado</t>
  </si>
  <si>
    <t>Doutorado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</si>
  <si>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</si>
  <si>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</si>
  <si>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</si>
  <si>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</si>
  <si>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</si>
  <si>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</si>
  <si>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</si>
  <si>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</si>
  <si>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</si>
  <si>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</si>
  <si>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</si>
  <si>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</si>
  <si>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</si>
  <si>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</si>
  <si>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</si>
  <si>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</si>
  <si>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</si>
  <si>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</si>
  <si>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</si>
  <si>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</si>
  <si>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</si>
  <si>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</si>
  <si>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</si>
  <si>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</si>
  <si>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</si>
  <si>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</si>
  <si>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</si>
  <si>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</si>
  <si>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</si>
  <si>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</si>
  <si>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</si>
  <si>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</si>
  <si>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</si>
  <si>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</si>
  <si>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</si>
  <si>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Extensão</t>
  </si>
  <si>
    <t>Tutoria Acadêmica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</si>
  <si>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</si>
  <si>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</si>
  <si>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</si>
  <si>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</si>
  <si>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</si>
  <si>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</si>
  <si>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</si>
  <si>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</si>
  <si>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</si>
  <si>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</si>
  <si>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</si>
  <si>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</si>
  <si>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</si>
  <si>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</si>
  <si>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</si>
  <si>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</si>
  <si>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</si>
  <si>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</si>
  <si>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</si>
  <si>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</si>
  <si>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</si>
  <si>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</si>
  <si>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</si>
  <si>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</si>
  <si>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</si>
  <si>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</si>
  <si>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</si>
  <si>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</si>
  <si>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</si>
  <si>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</si>
  <si>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</si>
  <si>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</si>
  <si>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</si>
  <si>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</si>
  <si>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</si>
  <si>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</si>
  <si>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</si>
  <si>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</si>
  <si>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</si>
  <si>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</si>
  <si>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</si>
  <si>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</si>
  <si>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</si>
  <si>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</si>
  <si>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</si>
  <si>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</si>
  <si>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</si>
  <si>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</si>
  <si>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</si>
  <si>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</si>
  <si>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</si>
  <si>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</si>
  <si>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</si>
  <si>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</si>
  <si>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</si>
  <si>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</si>
  <si>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</si>
  <si>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</si>
  <si>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</si>
  <si>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</si>
  <si>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</si>
  <si>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</si>
  <si>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</si>
  <si>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</si>
  <si>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</si>
  <si>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</si>
  <si>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</si>
  <si>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</si>
  <si>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</si>
  <si>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</si>
  <si>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</si>
  <si>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</si>
  <si>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</si>
  <si>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</si>
  <si>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</si>
  <si>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</si>
  <si>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</si>
  <si>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</si>
  <si>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</si>
  <si>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</si>
  <si>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</si>
  <si>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</si>
  <si>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</si>
  <si>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</si>
  <si>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</si>
  <si>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</si>
  <si>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</si>
  <si>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</si>
  <si>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</si>
  <si>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</si>
  <si>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</si>
  <si>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</si>
  <si>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</si>
  <si>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</si>
  <si>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</si>
  <si>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</si>
  <si>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</si>
  <si>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</si>
  <si>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</si>
  <si>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</si>
  <si>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</si>
  <si>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</si>
  <si>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</si>
  <si>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</si>
  <si>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</si>
  <si>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</si>
  <si>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</si>
  <si>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</si>
  <si>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</si>
  <si>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</si>
  <si>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</si>
  <si>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</si>
  <si>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Assistentes/Mestres</t>
  </si>
  <si>
    <t>Auxiliares/(Especialistas + Graduados)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</si>
  <si>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</si>
  <si>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</si>
  <si>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</si>
  <si>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</si>
  <si>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</si>
  <si>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</si>
  <si>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</si>
  <si>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</si>
  <si>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</si>
  <si>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</si>
  <si>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</si>
  <si>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</si>
  <si>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</si>
  <si>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</si>
  <si>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>Totais</t>
  </si>
  <si>
    <t>CHR</t>
  </si>
  <si>
    <t>CHPC</t>
  </si>
  <si>
    <t>CHPL</t>
  </si>
  <si>
    <t>ACSGR</t>
  </si>
  <si>
    <t>ACSPG</t>
  </si>
  <si>
    <t>No. de horas acessórias (atendendimento, preparação de aulas, avaliação, etc.) (ACSPG)</t>
  </si>
  <si>
    <t>No. de horas acessórias (atendendimento, preparação de aulas, avaliação, etc.) (ACSGR)</t>
  </si>
  <si>
    <t>PET - Matematica</t>
  </si>
  <si>
    <t>PET - Conexoes</t>
  </si>
  <si>
    <t>PICME-OBMEP</t>
  </si>
  <si>
    <t>PIBID</t>
  </si>
  <si>
    <t>Iniciação Científica (PIBIC, PRH-25, INCTMat, outros)</t>
  </si>
  <si>
    <t>Estágio Supervisionado</t>
  </si>
  <si>
    <t>Trabalho Final de Curso de Graduacao</t>
  </si>
  <si>
    <t>B6 - ORIENTAÇÕES DE ALUNOS</t>
  </si>
  <si>
    <t>Mestrado Acadêmico</t>
  </si>
  <si>
    <t>Mestrado Profissional - PROFMAT</t>
  </si>
  <si>
    <t>TCCs do Mestrado Profissional defendidos sob orientacao de docentes da Unidade Academica</t>
  </si>
  <si>
    <t>TCCs de Graduacao defendidos sob orientacao de docentes da Unidade Academica</t>
  </si>
  <si>
    <t>Média de alunos matriculados por Professor Disponível</t>
  </si>
  <si>
    <t>No. de docentes que atuam na Pos Graduação</t>
  </si>
  <si>
    <t>Média de alunos matriculados por Professor da Pos Graduação</t>
  </si>
  <si>
    <t xml:space="preserve">UNIDADE ACADÊMICA DE </t>
  </si>
  <si>
    <t>Distribuição Percentual das Atividades Docentes da Unidade Acadêmica</t>
  </si>
  <si>
    <t>??</t>
  </si>
  <si>
    <t>Associado</t>
  </si>
  <si>
    <t>iV</t>
  </si>
  <si>
    <t>(Titulares+Associados+Adjuntos)/Doutores</t>
  </si>
  <si>
    <t>Matemática</t>
  </si>
  <si>
    <t>2014.2</t>
  </si>
  <si>
    <t>23/12/2014 a 25/01/15</t>
  </si>
  <si>
    <t>Alânnio Barbosa Nóbrega</t>
  </si>
  <si>
    <t/>
  </si>
  <si>
    <t xml:space="preserve"> </t>
  </si>
  <si>
    <t>UFCG</t>
  </si>
  <si>
    <t>UFPB/UFCG</t>
  </si>
  <si>
    <t>Doutorado em Matemática</t>
  </si>
  <si>
    <t>R/SRH /Nº2129</t>
  </si>
  <si>
    <t>Mestre</t>
  </si>
  <si>
    <t>Assistente</t>
  </si>
  <si>
    <t>II</t>
  </si>
  <si>
    <t>DE</t>
  </si>
  <si>
    <t>Docente do Quadro Efetivo</t>
  </si>
  <si>
    <t>Concur.</t>
  </si>
  <si>
    <t>Afastado</t>
  </si>
  <si>
    <t>13/10/2014 a 05/04/2015</t>
  </si>
  <si>
    <t>13/10/2014 a 20/03/15</t>
  </si>
  <si>
    <t>Férias</t>
  </si>
  <si>
    <t>Membro da  CAD do Estágio Prob. do prof. Rodrigo Cohen Mota Nemer</t>
  </si>
  <si>
    <t>Coordenador do Programa Institucional de Monitoria do CCT</t>
  </si>
  <si>
    <t>Port/DCCT/033//2014</t>
  </si>
  <si>
    <t>Membro da banca do TTC do aluno Arthur Cavalcante  Cunha</t>
  </si>
  <si>
    <t>Banca de Defesa de TCC</t>
  </si>
  <si>
    <t>Banca examinadora de estágio, monografia  ou TCC de graduação</t>
  </si>
  <si>
    <t>Banca examinadora de TCC do Mestrado Profissional</t>
  </si>
  <si>
    <t>Campina Grande</t>
  </si>
  <si>
    <t>UFPB</t>
  </si>
  <si>
    <t>UFAL</t>
  </si>
  <si>
    <t>Aritmética</t>
  </si>
  <si>
    <t>Resolução de Problemas(verão2015)</t>
  </si>
  <si>
    <t>Cálculo Diferencial e Integral III T-01</t>
  </si>
  <si>
    <t>Cálculo Diferencial e Integral III (Elétrica) T-01</t>
  </si>
  <si>
    <t>Doutor</t>
  </si>
  <si>
    <t>Adjunto</t>
  </si>
  <si>
    <t>I</t>
  </si>
  <si>
    <t>Ativa</t>
  </si>
  <si>
    <t>UFRN</t>
  </si>
  <si>
    <t>Minicurso na Semana de Matemática</t>
  </si>
  <si>
    <t>UNICAMP</t>
  </si>
  <si>
    <t>Bancas examinadoras de exames de qualificação de doutorado</t>
  </si>
  <si>
    <t xml:space="preserve"> Manuela da Silva Souza </t>
  </si>
  <si>
    <t>Participacao na banca de mestrado do aluno Antonio Marcos Duarte de França</t>
  </si>
  <si>
    <t>Manuela da Silva Souza</t>
  </si>
  <si>
    <t>Palestra no Programa de Verão 2015 do PPGMat</t>
  </si>
  <si>
    <t>José Robério Rogério</t>
  </si>
  <si>
    <t>Lucio Centrone</t>
  </si>
  <si>
    <t>UFBA</t>
  </si>
  <si>
    <t>UFC</t>
  </si>
  <si>
    <t>PROAP</t>
  </si>
  <si>
    <t>Verão 2015</t>
  </si>
  <si>
    <t>Minicurso: Álgebras Associativas Bidimensionais  -  XXVi Semana de Matemática da UFRN</t>
  </si>
  <si>
    <t>22 a 24/10/15</t>
  </si>
  <si>
    <t>XXVI Semana de Matemática da UFRN</t>
  </si>
  <si>
    <t>Assembléias Departamentais</t>
  </si>
  <si>
    <t>Relatos de processos de afastamento</t>
  </si>
  <si>
    <t>Minicurso na UFRN: ministração e preparação</t>
  </si>
  <si>
    <t>Graduação em Engenharia Agrícola</t>
  </si>
  <si>
    <t>Pós-Graduação em Matemática (mestrado academico - Área: Álgebra)</t>
  </si>
  <si>
    <t>Graduação em Meteorologia</t>
  </si>
  <si>
    <t>Participação em Colegiado de Curso como membro titular, exceto membro nato</t>
  </si>
  <si>
    <t>Participação em Colegiado de Curso como membro suplente</t>
  </si>
  <si>
    <t>Port./UAMat Nº28/2013</t>
  </si>
  <si>
    <t>Port./UAME/39/2009</t>
  </si>
  <si>
    <t>Port./UAMat Nº19/2013</t>
  </si>
  <si>
    <t>Comissão de Avaliação de Estágio Probatório (Profa. Josefa Itailma da Rocha)</t>
  </si>
  <si>
    <t>Port./UAMat/18/2014</t>
  </si>
  <si>
    <t>Comissão de Seleção e de Avaliação e Bolsas do PPGMat</t>
  </si>
  <si>
    <t>Participação de 02 bancas de exame de qualificação</t>
  </si>
  <si>
    <t>Defesa de dissertação de mestrado do aluno Antoino Marcos Duarte de França da UFCG</t>
  </si>
  <si>
    <t>Derfesa de dissertação de mestrado do aluno Alan de Araújo Guimarães da UFCG</t>
  </si>
  <si>
    <t>Banca de seleção de alunos para o mestrado</t>
  </si>
  <si>
    <t>Banca examinadora de exame de qualificação para doutorado</t>
  </si>
  <si>
    <t>Banca examinadora de dissertação de mestrado acadêmico</t>
  </si>
  <si>
    <t>UAMat/UFCG</t>
  </si>
  <si>
    <t>IMECC/UNICAMP</t>
  </si>
  <si>
    <t>Antônio Marcos Duarte de França</t>
  </si>
  <si>
    <t>Expoentes de PI-Álgebras Associativas</t>
  </si>
  <si>
    <t>Davi Levi</t>
  </si>
  <si>
    <t>A definir</t>
  </si>
  <si>
    <t>CAPES</t>
  </si>
  <si>
    <t>Dissertação - Mestrado Acadêmico</t>
  </si>
  <si>
    <t>Thiago Felipe da Silva</t>
  </si>
  <si>
    <t>O Homomorfismo Transfer e o Critério de p-Nilpotência de Burnside</t>
  </si>
  <si>
    <t>Felipe Barbosa Cavalcante</t>
  </si>
  <si>
    <t>Grupos Multiplicativos e Aditivos de Anéis e Corpos</t>
  </si>
  <si>
    <t xml:space="preserve">Laise Dias Alves Araújo </t>
  </si>
  <si>
    <t>Topologia m-ádica</t>
  </si>
  <si>
    <t>Bruna Emanuelly Pereira Lucena</t>
  </si>
  <si>
    <t>O Teorema paqb de Burnside</t>
  </si>
  <si>
    <t>Em andamento</t>
  </si>
  <si>
    <t>TCC: Trabalho Conclusão de Curso de Graduação</t>
  </si>
  <si>
    <t>Representação de Grupos</t>
  </si>
  <si>
    <t>Álgebra Linear</t>
  </si>
  <si>
    <t>Tópicos Especiais de Álgebra T-01</t>
  </si>
  <si>
    <t>Universidade Federal de Campina Grande</t>
  </si>
  <si>
    <t>Estudos individuais sobre álgebra</t>
  </si>
  <si>
    <t>Estudo Individual</t>
  </si>
  <si>
    <t>2224264-1</t>
  </si>
  <si>
    <t>III</t>
  </si>
  <si>
    <t>UFPB-Campus de Mangabeira</t>
  </si>
  <si>
    <t>Proferir palestra</t>
  </si>
  <si>
    <t>UFG</t>
  </si>
  <si>
    <t>Participar da Semana de Matemática e proferir palestra</t>
  </si>
  <si>
    <t>IMPA</t>
  </si>
  <si>
    <t>Pesquisa em leis de conservação</t>
  </si>
  <si>
    <t>Participar do Congresso 1st IMPA - Interpore Workshop on Porous Media</t>
  </si>
  <si>
    <t>Casadinho/PROCAD</t>
  </si>
  <si>
    <t>Palestra: Métodos Matemáticos na Recuperação de Reservatórios Petrolíferos</t>
  </si>
  <si>
    <t>Palestra: O problema de Riemann para um sistema de leis de conservação</t>
  </si>
  <si>
    <t>Palestra: Wave sequences for solid fuel adiabatic in-situ combustion in porous media</t>
  </si>
  <si>
    <t>UFPB-Mangabeira</t>
  </si>
  <si>
    <t>1st IMPA - Interpore Workshop on Porous Media</t>
  </si>
  <si>
    <t>III Seminário de Pesquisa de Pós-Graduação do IME/UFG</t>
  </si>
  <si>
    <t>VII Bienal da Sociedade Brasileira de Matemática</t>
  </si>
  <si>
    <t>Summer Meeting on Partial Diff. Equations</t>
  </si>
  <si>
    <t>USP</t>
  </si>
  <si>
    <t>Internacional</t>
  </si>
  <si>
    <t>Nacional</t>
  </si>
  <si>
    <t>Confecção do relatório da UAMat - Periodo 2014.1</t>
  </si>
  <si>
    <t>Coordenador do Mestrado Profissional em Matemática-PROFMAT/CCT-UFCG</t>
  </si>
  <si>
    <t>Coordenador do Mestrado Academico em Matemática-PROFMAT/CCT-UFCG</t>
  </si>
  <si>
    <t>Port. R/SRH/1225</t>
  </si>
  <si>
    <t>Comissão do Núcleo Estruturante do Curso de Bacharelado em Matemática</t>
  </si>
  <si>
    <t>Participação em comissões acadêmicas, assessorias e consultorias que tratem de assuntos de abrangência do centro por designação do chefe</t>
  </si>
  <si>
    <t>A. J. de Souza, Riemann solutions for nonstrictly hyperbolic systems of conservation laws, ICMC-Sao Carlos, Fev. 2015.</t>
  </si>
  <si>
    <t>Trabalho apresentado em evento de abrangência  internacional</t>
  </si>
  <si>
    <t>Projeto Casadinho/PROCAD CNPq/CAPES, Proc. 552.464/2011-2 (Coordenação M. Aurelio)</t>
  </si>
  <si>
    <t>Participante</t>
  </si>
  <si>
    <t>Programa Interdepartamental de Tecnologia em Petróleo e Gás - PRH(25)</t>
  </si>
  <si>
    <t>Modelos matemáticos em meios porosos</t>
  </si>
  <si>
    <t>Coordenador</t>
  </si>
  <si>
    <t>Instituto Nacional de Ciência e Tecnologia de Matemática</t>
  </si>
  <si>
    <t>CNPq</t>
  </si>
  <si>
    <t>ANP</t>
  </si>
  <si>
    <t>Análise</t>
  </si>
  <si>
    <t>Matemática Aplicada, Dinâmica dos Fluidos</t>
  </si>
  <si>
    <t>Análise/Matemática Aplicada</t>
  </si>
  <si>
    <t>Erivaldo Diniz de Lima</t>
  </si>
  <si>
    <t>Keytt Amaral da Silva</t>
  </si>
  <si>
    <t>Acadêmica</t>
  </si>
  <si>
    <t>Cálculo Avançado T-01</t>
  </si>
  <si>
    <t>Funções de Uma Variável Complexa T-01</t>
  </si>
  <si>
    <t>Titular</t>
  </si>
  <si>
    <t>Único</t>
  </si>
  <si>
    <t>Diogo Diniz Pereira da Silva e Silva</t>
  </si>
  <si>
    <t>Thiago Castilho de Mello</t>
  </si>
  <si>
    <t>Participacao na banca de mesrado de Alan de Aráujo Guimarães</t>
  </si>
  <si>
    <t>UNIFESP</t>
  </si>
  <si>
    <t>Graduação em Engenharia Química</t>
  </si>
  <si>
    <t>Graduação em Desenho Industrial</t>
  </si>
  <si>
    <t>Pós-Graduação em Matemática (Mestrado Profissional)</t>
  </si>
  <si>
    <t>Port./UAMat Nº27/2013</t>
  </si>
  <si>
    <t>Port./UAMat Nº29/2013</t>
  </si>
  <si>
    <t>SILVA, D. D. P. S. E. ; Munoz-Fernandez, G. ; PELLEGRINO, D. M. ; Seoane-Sepúlveda, Juan B. . Lower bounds for the constants in the Bohnenblust-Hille inequality: the case of real scalars. Proceedings of the American Mathematical Society, v. 142, p. 575-580, 2014.</t>
  </si>
  <si>
    <t>Artigo técnico ou científico publicado em periódico indexado internacionalmente</t>
  </si>
  <si>
    <t>DINIZ, DIOGO . 2-Graded identities for the tensor square of the Grassmann algebra. Linear and Multilinear Algebra, v. 1, p. 1-11, 2014.</t>
  </si>
  <si>
    <t>ARAUJO, G. ; PELLEGRINO, D. M. ; SILVA, D. D. P. S. E. . On the upper bounds for the constants of the Hardy-Littlewood inequality. Journal of Functional Analysis, v. 267, p. 1878-1888, 2014.</t>
  </si>
  <si>
    <t>Identidades Graduadas em Álgebras Associativas</t>
  </si>
  <si>
    <t>As constantes de Bohnenblust-Hille</t>
  </si>
  <si>
    <t>Algebras com Identidades Polinomiais (Bolsa de Produtividade em Pesquisa 2)</t>
  </si>
  <si>
    <t>Álgebra Não-Comutativa</t>
  </si>
  <si>
    <t>Análise Funcional</t>
  </si>
  <si>
    <t>Algebra Nao-Comutativa</t>
  </si>
  <si>
    <t>David Levi da Silva Macêdo</t>
  </si>
  <si>
    <t>Alan de Araújo Guimarães</t>
  </si>
  <si>
    <t>Graduações em Álgebras Matriciais</t>
  </si>
  <si>
    <t xml:space="preserve">Tópicos de Álgebra </t>
  </si>
  <si>
    <t>Curso de Leitura</t>
  </si>
  <si>
    <t>Álgebra Comutativa</t>
  </si>
  <si>
    <t>Matemática P/ o Ens. Médio II: Uma Abord. Crítica T-02</t>
  </si>
  <si>
    <t>Matemática Aplicada à Administração I T-01</t>
  </si>
  <si>
    <t>Memorial University of Newfoundland</t>
  </si>
  <si>
    <t>Pós Doutorado em Matemática</t>
  </si>
  <si>
    <t>R/SRH/N.º 4126, de 17 de dezembro de 2014</t>
  </si>
  <si>
    <t>1695294</t>
  </si>
  <si>
    <t>Davis Matias de Oliveira</t>
  </si>
  <si>
    <t>Participação em Banca Examinadora de TCC do PROFMAT</t>
  </si>
  <si>
    <t>Graduação em Estatística</t>
  </si>
  <si>
    <t>Port./UAMat Nº18/2013</t>
  </si>
  <si>
    <t>Assessoria de Ensino da UAME</t>
  </si>
  <si>
    <t>Comissão de Avaliação de Estágio Probatório (Prof. Bruno Sergio)</t>
  </si>
  <si>
    <t>Comissão de Avaliação de Estágio Probatório (Prof. Kennerson)</t>
  </si>
  <si>
    <t>Nucleo docente Estruturante</t>
  </si>
  <si>
    <t>Port./UAMat/10/2013</t>
  </si>
  <si>
    <t>Port./UAME/01/2012</t>
  </si>
  <si>
    <t>Port./UAME/02/2012</t>
  </si>
  <si>
    <t>Port./UAME/11/2012</t>
  </si>
  <si>
    <t>Uma proposta para o ensino de trigonometria utilizando o software  GeoGebra</t>
  </si>
  <si>
    <t>UEPB</t>
  </si>
  <si>
    <t>Ensino de Matemática</t>
  </si>
  <si>
    <t>Ensino de Matemática usando recursos computacionais</t>
  </si>
  <si>
    <t xml:space="preserve">Emerson Wagner da Nobrega </t>
  </si>
  <si>
    <t>Revisando a Matemática do Ensino Fundamental  através de uma sequência de tarefas</t>
  </si>
  <si>
    <t>Rivaldo Bezerra de Aquino</t>
  </si>
  <si>
    <t>Estudo de Funções Trigonométricas e suas Aplicações</t>
  </si>
  <si>
    <t>TCC - Mestrado Profissional</t>
  </si>
  <si>
    <t>Geometria Analítica</t>
  </si>
  <si>
    <t>Cálculo Diferencial e Integral II T-03</t>
  </si>
  <si>
    <t>Prática de Ensino de Matemática III T-01</t>
  </si>
  <si>
    <t>Prática de Ensino de Matemática IV T-01</t>
  </si>
  <si>
    <t>0335560-6</t>
  </si>
  <si>
    <t>Severino Horácio da Silva</t>
  </si>
  <si>
    <t>Flank David M. Bezerra</t>
  </si>
  <si>
    <t>Continuidade nos estudos relacionados ao projeto de pesquisa:Comportamento assintótico de equações de evolução não locais e não autônomas</t>
  </si>
  <si>
    <t>Miriam da Silva Pereira</t>
  </si>
  <si>
    <t>VIII Encontro Nacional de Análise Matemática e Aplicações</t>
  </si>
  <si>
    <t>UFPE</t>
  </si>
  <si>
    <t>Graduação em Matemática</t>
  </si>
  <si>
    <t>Graduação em Economia</t>
  </si>
  <si>
    <t>Pós-Graduacao em Matematica (Mestrado Academico - Área: Mat. Aplic.)</t>
  </si>
  <si>
    <t>Port./UAMat Nº30/2014</t>
  </si>
  <si>
    <t>Port./UAMat Nº30/2013</t>
  </si>
  <si>
    <t>Port./UAME/CCT/03/14</t>
  </si>
  <si>
    <t>Comissão de Avaliação das disciplinas que a UAMat leciona</t>
  </si>
  <si>
    <t>Coordenação do Sub-projeto de Licenciatura em Matemática PIBID/UFCG</t>
  </si>
  <si>
    <t>Portaria/UAME/CCT/UFCG/N.43/2011</t>
  </si>
  <si>
    <t>Portaria Reitoria/UFCG/Nº 122/2014</t>
  </si>
  <si>
    <t>Banca Examinadora do TCC do aluno Ruy Barbosa de Andrade</t>
  </si>
  <si>
    <t>Participação como referee para revista Differential Equations and Dynamical Systems</t>
  </si>
  <si>
    <t>Comissão de Avaliação do Projeto Pedagógico do Curso de Licenciatura em Matemática</t>
  </si>
  <si>
    <t>Comissão de Avaliação do Projeto Pedagógico do Curso de Bacharelado em Matemática</t>
  </si>
  <si>
    <t>Participação como review para o Mathematical Reviews</t>
  </si>
  <si>
    <t>Comissão de Avaliação dos Projetos Pedagógicos de Cursos em que a UAMat leciona</t>
  </si>
  <si>
    <t>Comissão de Avaliação de Progressão Funcional do professor Diogo Diniz P. da Silva e Silva, conforme Portaria-UAMat-CCT-UFCG-Nº 01/2015</t>
  </si>
  <si>
    <t>Comissão de Avaliação de Progressão Funcional do professor Marco Antônio Lázaro Velásque, conforme Portaria-UAMat-CCT-UFCG-Nº 02/2015</t>
  </si>
  <si>
    <t>Consultoria à revistas técnico-científicas ou artístico-culturais (árbitro)</t>
  </si>
  <si>
    <t>Participação em comissões de assessorias à Administração Colegiada da Unidade</t>
  </si>
  <si>
    <t>03/0312</t>
  </si>
  <si>
    <t>S. H. da Silva, Lower semicontinuity of global attractors for evolution equations type neural fields, trabalho apresentado no VIII ENAMA, 2014.</t>
  </si>
  <si>
    <t>Trabalho apreentado em evento de abrangência  nacional</t>
  </si>
  <si>
    <t>S. H. da Silva, Lower semicontinuity of global attractors for evolution equations type neural fields, Atas do VIII ENAMA, 179-180, 2014.</t>
  </si>
  <si>
    <t>Resumo publicado em anais de eventos nacionais</t>
  </si>
  <si>
    <t>M. B. Silva, S. H. da Silva, Asymptotic behavior of evolution equations type neural fields, trabalho apresentado no VIII ENAMA, 2014.</t>
  </si>
  <si>
    <t>M. B. Silva, S. H. da Silva, Asymptotic behavior of evolution equations type neural fields, Atas do VIII ENAMA, 149-150, 2014.</t>
  </si>
  <si>
    <t>F. D. M. Bezerra, M. J. Nascimento, S. H. da Silva, Asymptotic behavior of solutions to a class of
nonlocal non-autonomous diffusion equations, Math. Meth. Appl. Sci. 2014.</t>
  </si>
  <si>
    <t>Comportamento assintótico de equações de evolução não locais e não autônomas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</si>
  <si>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</si>
  <si>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</si>
  <si>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</si>
  <si>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</si>
  <si>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Bruno Arthur Santos de Almeida</t>
  </si>
  <si>
    <t>Comportamento Assintótico para Equação de Campos Neurais em Domínios Limitados</t>
  </si>
  <si>
    <t>Amanda Raissa Araújo de Melo</t>
  </si>
  <si>
    <t>PIBID: Iniciação à Docência</t>
  </si>
  <si>
    <t>Brecia Farias de Medeiros</t>
  </si>
  <si>
    <t>Iniciação à Docência</t>
  </si>
  <si>
    <t>Bruno Santos Pereira</t>
  </si>
  <si>
    <t>Ellen Cristina Barbosa dos Santos</t>
  </si>
  <si>
    <t>PIBID:  Iniciação à Docência</t>
  </si>
  <si>
    <t>Tópicos de Análise</t>
  </si>
  <si>
    <t>Equações Diferenciais Ordinárias T-01</t>
  </si>
  <si>
    <t>Fundamentos da Geometria Euclidiana Plana T-01</t>
  </si>
  <si>
    <t>3318305</t>
  </si>
  <si>
    <t>IV</t>
  </si>
  <si>
    <t>Denilson da Silva Pereira</t>
  </si>
  <si>
    <t>Ministração de palestras e desenvolvimento de pesquisas</t>
  </si>
  <si>
    <t>UFPA</t>
  </si>
  <si>
    <t>ICMC Summer Meeting on Differential Equations</t>
  </si>
  <si>
    <t>Pereira, D. S. Soluções Nodais para problemas elípticos semilineares com crescimento crítico exponencial. João Pessoa, 2014</t>
  </si>
  <si>
    <t>Tese do docente defendida e aprovada.</t>
  </si>
  <si>
    <t>Pereira, D. S. and Alves and C.O. Existence and nonexistence of least energy nodal solutions for a class of eliptic problems in R^2. ICMC Summer Meeting on Differential  Equations. 2015</t>
  </si>
  <si>
    <t>Cálculo Diferencial e Integral I (Novo) T-03</t>
  </si>
  <si>
    <t>Cálculo Diferencial e Integral I (Novo) T-06</t>
  </si>
  <si>
    <t>UFCG/UFPB</t>
  </si>
  <si>
    <t>Doutorado em Matemática da UFCG/UFPB.</t>
  </si>
  <si>
    <t xml:space="preserve">R/SRH/N.º 2018, de 16 de julho de 2014. </t>
  </si>
  <si>
    <t>1889161</t>
  </si>
  <si>
    <t>Docente em Estágio Probatório</t>
  </si>
  <si>
    <t>Jefferson Abrantes dos Santos</t>
  </si>
  <si>
    <t>On a Φ-Kirchhoﬀ multivalued problem with critical growth in an Orlicz-Sobolev space</t>
  </si>
  <si>
    <t>Radial solutions of quasilinear equations in Orlicz-Sobolev type spaces</t>
  </si>
  <si>
    <t xml:space="preserve"> Univ F Vales Jequitinhonha Mucuri</t>
  </si>
  <si>
    <t>USP-São Carlos</t>
  </si>
  <si>
    <t>Summer Meeting on Differential Equations 2015</t>
  </si>
  <si>
    <t>Revisão de artigos científicos em periodicos internacionais (EJDE)</t>
  </si>
  <si>
    <t>Revisão de artigos científicos em periodicos internacionais (BVP)</t>
  </si>
  <si>
    <t>Reunião do CONSAD</t>
  </si>
  <si>
    <t>Participação em conselhos superiores como membro titular, exceto membro nato</t>
  </si>
  <si>
    <t>Port./UAME/</t>
  </si>
  <si>
    <t>Coordenador Administrativo</t>
  </si>
  <si>
    <t>Banca de Exame de Qualificação</t>
  </si>
  <si>
    <t>Banca de Defesa de Dissertação</t>
  </si>
  <si>
    <t>Banca de Defesa de Mestrado</t>
  </si>
  <si>
    <t>UnB</t>
  </si>
  <si>
    <t>2. Figueiredo, G. J. M.,  Jefferson A. Santos. On a Φ-Kirchhoﬀ multivalued problem with critical growth in an Orlicz-Sobolev space. Asymptotic Analysis, Volume 89, Number 1-2 / 2014 Pages 151-172.</t>
  </si>
  <si>
    <t xml:space="preserve">Figueiredo, G. J. M., Jefferson A. Santos. On a nonlocal multivalued problem in an Orlicz-Sobolev space via Krasnoselskii's genus. Journal of Convex Analysis, Volume 22, Number 22, 2015. </t>
  </si>
  <si>
    <t>Equações diferenciais parciais elíipticas não-lineares sobre espaços de Orlicz</t>
  </si>
  <si>
    <t>Equações diferenciais parciais elípticas com não-linearidade descontínua</t>
  </si>
  <si>
    <t>010/01/2012</t>
  </si>
  <si>
    <t xml:space="preserve">Equações diferenciais parciais elíipticas </t>
  </si>
  <si>
    <t xml:space="preserve">Equações diferenciais parciais elípticas </t>
  </si>
  <si>
    <t>Edna Porto</t>
  </si>
  <si>
    <t>Matemática Aplicada à Economia</t>
  </si>
  <si>
    <t>PIBIC</t>
  </si>
  <si>
    <t>Geometria</t>
  </si>
  <si>
    <t>Análise Matemática para Licenciatura T-01</t>
  </si>
  <si>
    <t>Métodos Quantitativos II T-01</t>
  </si>
  <si>
    <t>1736841-1</t>
  </si>
  <si>
    <t>III Colóquio em Matemática da Região Norte</t>
  </si>
  <si>
    <t>UFAM</t>
  </si>
  <si>
    <t>Regional</t>
  </si>
  <si>
    <t xml:space="preserve">Membro do corpo editorial das revistas Differential Equations and Applications (DEA), Boundary Value Problems (BVP), Eletronic Journal of Differential Equations (EJDE) e Research and Communications in Mathematics and Mathematical Sciences. </t>
  </si>
  <si>
    <t xml:space="preserve">Palestra realizana UNB intitulada " Existência de solução heteroclinicas para uma classe de EDO. </t>
  </si>
  <si>
    <t>Graduação em Computação</t>
  </si>
  <si>
    <t>Port./UAMat Nº31/2013</t>
  </si>
  <si>
    <t>Processos de ascenção funcional de professores para a classe de Associado III</t>
  </si>
  <si>
    <t>Port./UAME/No 39/2010</t>
  </si>
  <si>
    <t>Participação de Banca de Concurso Público</t>
  </si>
  <si>
    <t>Banca examinadora de concurso publico para professor efetivo</t>
  </si>
  <si>
    <t>UFMG</t>
  </si>
  <si>
    <t>Alves, C. O. ou Alves, Claudianor O. ; GONÇALVES, J. V. A. ; SANTOS, J. A. . Strongly nonlinear multivalued elliptic equations on a bounded domain. Journal of Global Optimization, v. 58, p. 565-593, 2014.</t>
  </si>
  <si>
    <t>ALBUQUERQUE, F. S. ; Alves, C. O. ou Alves, Claudianor O. ; MEDEIROS, E. S. . Nonlinear Schrödinger equation with unbounded or decaying radial potentials involving exponential critical growth in. Journal of  Mathematical Analysis and Applications (Print), v. 409, p. 1021-1031, 2014.</t>
  </si>
  <si>
    <t>Alves, C. O. ou Alves, Claudianor O. ; Figueiredo, Giovany M. ; SANTOS, J. A. . Strauss and Lions type results for a class of Orlicz-Sobolev spaces and applications. Topological Methods in Nonlinear Analysis, v. 44, p. 435-456, 2014</t>
  </si>
  <si>
    <t>Alves, Claudianor O. ; Figueiredo, Giovany M. ; NASCIMENTO, RÚBIA G. . On existence and concentration of solutions for an elliptic problem with discontinuous nonlinearity via penalization method. Zeitschrift fur Angewandte Mathematik und Physik (Printed ed.), v. 65, p. 19-40, 2014.</t>
  </si>
  <si>
    <t>Alves, C. O. ou Alves, Claudianor O. ; FERREIRA, M. F. . Multi-bump solutions for a class of quasilinear problems involving variable exponents. Annali di Matematica Pura ed Applicata, p. 849-868, 2014.</t>
  </si>
  <si>
    <t>Alves, C. O. ou Alves, Claudianor O. ; YANG, M. . Existence of semiclassical ground state solutions for a generalized Choquard equation. Journal of Differential Equations (Print), v. 257, p. 4133-4164, 2014.</t>
  </si>
  <si>
    <t>Pesquisa em Equações Diferenciais Elípticas: Soluções Mult-Bump</t>
  </si>
  <si>
    <t>Problemas elípticos com não-linearidade descontínua</t>
  </si>
  <si>
    <t>Pesquisa em problemas elipticos com funcional com termos não-locais</t>
  </si>
  <si>
    <t>Pesquisa envolvendo o operador p(x)-Laplaciano</t>
  </si>
  <si>
    <t>Analise</t>
  </si>
  <si>
    <t xml:space="preserve">Análise </t>
  </si>
  <si>
    <t xml:space="preserve">Soluções nodais para problemas elípticos semilineares com crescimento crítico exponencial.  </t>
  </si>
  <si>
    <t>Ailton Rodrigues da Silva</t>
  </si>
  <si>
    <t xml:space="preserve">A definir </t>
  </si>
  <si>
    <t>Alan Carlos Baia dos Santos</t>
  </si>
  <si>
    <t>Exist~encia, multiplicidade e soncentração de sólitons para uma classe de problemas quaselineares</t>
  </si>
  <si>
    <t>Tese de Doutorado</t>
  </si>
  <si>
    <t>Álgebra Linear II T-04</t>
  </si>
  <si>
    <t>6338063</t>
  </si>
  <si>
    <t>Daniel Cordeiro de Morais Filho</t>
  </si>
  <si>
    <t>Graduação em Engenharia Civil</t>
  </si>
  <si>
    <t>Pós-Graduação em Matemática (mestrado academico - Área: Analise)</t>
  </si>
  <si>
    <t>Membro do Conselho Diretor da SBM</t>
  </si>
  <si>
    <t>Membro do Núcleo Docente Estruturante do Curso de Bacharelado em Matemática</t>
  </si>
  <si>
    <t>Port./UAMat Nº25/2013</t>
  </si>
  <si>
    <t>Port./UMAE/07/2008</t>
  </si>
  <si>
    <t>E-mail</t>
  </si>
  <si>
    <t>Port./UAME/28/2011</t>
  </si>
  <si>
    <t>Tutor do Grupo PET-Matemática-UFCG</t>
  </si>
  <si>
    <t>Estudo em EDP com o Prof. Geovany Malcher da UFPI</t>
  </si>
  <si>
    <t>EDP</t>
  </si>
  <si>
    <t>Juanbélia Wanderlei de Azevêdo Ferreira</t>
  </si>
  <si>
    <t>Axiomatização da Geometria Espacial nos Livros Didáticos</t>
  </si>
  <si>
    <t>Lucas da Silva</t>
  </si>
  <si>
    <t>PET-PROGRAMA DE EDUCAÇÃO TUTORIAL-FNDE</t>
  </si>
  <si>
    <t>Renato de Melo Filho</t>
  </si>
  <si>
    <t>PET- MATEMÁTICA-FNDE: Programa de Educaçao Tutorial e de IC</t>
  </si>
  <si>
    <t>PET- MATEMÁTICA-FNDE: Programa de Educaçao Tutorial</t>
  </si>
  <si>
    <t>Tiago Alves de Souza</t>
  </si>
  <si>
    <t>PET-MATEMÁTICA-FNDE: Programa de Educação Tutorial</t>
  </si>
  <si>
    <t>Outros</t>
  </si>
  <si>
    <t>PET -  Matemática</t>
  </si>
  <si>
    <t>Introdução à História da Matemática T-01</t>
  </si>
  <si>
    <t>Prática de Ensino de Matemática II T-01</t>
  </si>
  <si>
    <t>0336979-1</t>
  </si>
  <si>
    <t>26 SEMANA DE MATEMÁTICA DA UFRN</t>
  </si>
  <si>
    <t>07-11-1`4</t>
  </si>
  <si>
    <t>Estudos individuais</t>
  </si>
  <si>
    <t>Preparação de livro com os alunos do PET</t>
  </si>
  <si>
    <t>Orientação PET-aluno Weslley Ferreira da Silva</t>
  </si>
  <si>
    <t>Orientação PET- aluno Felipe Barbosa Cavalcante</t>
  </si>
  <si>
    <t>Emanuel Carlos Albuquerque Alves</t>
  </si>
  <si>
    <t>João Paulo Formiga de Meneses</t>
  </si>
  <si>
    <t xml:space="preserve">PET- MATEMÁTICA-FNDE: Programa de Educaçao Tutorial </t>
  </si>
  <si>
    <t xml:space="preserve">Damy ítalo </t>
  </si>
  <si>
    <t>Caio Anthony de Marcos Andrade</t>
  </si>
  <si>
    <t>Kennerson Nascimento de Sousa Lima</t>
  </si>
  <si>
    <t>Graduação em Administração</t>
  </si>
  <si>
    <t>Port./UAMat Nº35/2013</t>
  </si>
  <si>
    <t>PROEXT/MEC/SESu/UAMat/Olimpíadas de Mateamática: Inclusão Social por Meio da Difusão do Conhecimento</t>
  </si>
  <si>
    <t>Ensino</t>
  </si>
  <si>
    <t>PROBEX/27° Olimpíada Campinense de Matemática</t>
  </si>
  <si>
    <t>Eventual</t>
  </si>
  <si>
    <t>Bruna Barbosa de Souza</t>
  </si>
  <si>
    <t>Iniciação Científica</t>
  </si>
  <si>
    <t>Matheus Duarte Barbosa</t>
  </si>
  <si>
    <t xml:space="preserve"> Monitoria da disciplina Álagebra Linear I</t>
  </si>
  <si>
    <t>Matheus de Araújo Cavalcante</t>
  </si>
  <si>
    <t>Monitoria da disciplina Álagebra Linear I</t>
  </si>
  <si>
    <t>PICME/OBMEP : Medalhistas Olimpíadas</t>
  </si>
  <si>
    <t>Concluído</t>
  </si>
  <si>
    <t>Álgebra Linear I T-05</t>
  </si>
  <si>
    <t>Cálculo Diferencial e Integral I (Comp.+Elétr.)T-01</t>
  </si>
  <si>
    <t>Cálculo Diferencial e Integral I (Comp.+Elétr.)T-03</t>
  </si>
  <si>
    <t>1730949</t>
  </si>
  <si>
    <t>Luiz Antônio da Silva Medeiros</t>
  </si>
  <si>
    <t>INTERPET 2014 UFCG</t>
  </si>
  <si>
    <t>Encontro de Iniciação à docência da UEPB</t>
  </si>
  <si>
    <t>IV EXPO PEP – Exposição de Trabalhos de Pesquisa, Extensão e Grupos PET</t>
  </si>
  <si>
    <t>Representar o Coordenador do PROFMAT em Reunião no IMPA</t>
  </si>
  <si>
    <t xml:space="preserve"> Graduação em Administração</t>
  </si>
  <si>
    <t>Membro da Comissão de Avaliação do PPP dos Cursos de Matemática da UFCG</t>
  </si>
  <si>
    <t>Pos Graduação em Matemática - Mestrado Profissional (PROFMAT)</t>
  </si>
  <si>
    <t>PORTARIA/UAME/CCT/UFCG/Nº40/2012</t>
  </si>
  <si>
    <t>Port./UAMat Nº26/2013</t>
  </si>
  <si>
    <t>Coordenador do LAPEM</t>
  </si>
  <si>
    <t>Tutor do Grupo PET-Conexões de Saberes</t>
  </si>
  <si>
    <t>Coordenador do Curso de Graduação Licenciatura em Matemática</t>
  </si>
  <si>
    <t>Port. UAME/CCT Nº47/2012</t>
  </si>
  <si>
    <t>Apoio Acadêmico e Resolução das avaliações aplicadas em semestres anteriors de Cálculo Diferencial e Integral I, Álgebra Vetorial e Geometria Analítica</t>
  </si>
  <si>
    <t>Seminário de Análise</t>
  </si>
  <si>
    <t>Participação em equipe executora e projetos de monitoria,  PET, PIBID, PIBITI, etc..  no âmbito do Departamento ou Curso</t>
  </si>
  <si>
    <t>Matematica na Escola Publica PET - Conexoes de Saberes Edital 09</t>
  </si>
  <si>
    <t>Apoio à Comunidade</t>
  </si>
  <si>
    <t>Alunos da rede pública de ensino e alunos dos gradução da UFCG</t>
  </si>
  <si>
    <t>Renato Silva Pereira</t>
  </si>
  <si>
    <t>Aliandro Alexandre Serafim</t>
  </si>
  <si>
    <t>PET Conexões de Saberes: Matemática e Estatística</t>
  </si>
  <si>
    <t>Fabiano da Silva Costa</t>
  </si>
  <si>
    <t>Daniel Barbosa de Oliveira</t>
  </si>
  <si>
    <t>PET - Conexões</t>
  </si>
  <si>
    <t>Desistente</t>
  </si>
  <si>
    <t>Álgebra Linear I T-08</t>
  </si>
  <si>
    <t>Laboratório de Ensino de Matemática T-01</t>
  </si>
  <si>
    <t>Estágio Supervisionado II</t>
  </si>
  <si>
    <t>Estágio Supervisionado III</t>
  </si>
  <si>
    <t>1694878-3</t>
  </si>
  <si>
    <t>Marco Aurélio Soares Souto</t>
  </si>
  <si>
    <t>Graduação em Engenharia de Minas</t>
  </si>
  <si>
    <t>Port./UAMat Nº32/2013</t>
  </si>
  <si>
    <t>Vice-Coordenador do Doutorado Associado UFCG/UFPB</t>
  </si>
  <si>
    <t>Portaria R/SRH/1226</t>
  </si>
  <si>
    <t>Alves, Delgado, Souto &amp; Suarez, Existence of positive solution of a nonlocal logistic population model, Zeitschrift für Angewandte Mathematik und Physik - ZAMP, v. , pp.  -  , 2014</t>
  </si>
  <si>
    <t>Iturriaga, Souto &amp; Ubilla, Quasilinear problems involving changing sign nonlinearities without Ambrosetti and Rabinowitz type condition, Vol 57, no.3, pp. 755-762</t>
  </si>
  <si>
    <t>Aires &amp; Souto, Equation with positive coefficient in the quasilinear term and vanishing potential, Topological Methods in Nonlinear Analysis, aceito para a publicação em 2014</t>
  </si>
  <si>
    <t>Pesquisa em Equações Diferenciais Parciais (Bolsa PQ - CNPQ 304 652/2011-3)</t>
  </si>
  <si>
    <t>Pesquisa em Equações Diferenciais Parciais (Bolsa PQ - CNPQ 305384/2014-7)</t>
  </si>
  <si>
    <t>Projeto Casadinho/PROCAD CNPq/CAPES, Proc. 552.464/2011-2</t>
  </si>
  <si>
    <t>Equações Diferenciais Parciais</t>
  </si>
  <si>
    <t>Interdisciplinar</t>
  </si>
  <si>
    <t>Romildo Nascimento de Lima</t>
  </si>
  <si>
    <t>Equações Diferenciais Parciais Elípticas/Equações de Choquard</t>
  </si>
  <si>
    <t>Ronaldo César Duarte</t>
  </si>
  <si>
    <t>Equações Diferenciais Parciais Elípticas</t>
  </si>
  <si>
    <t>Natan de Assis Lima</t>
  </si>
  <si>
    <t>Arthur Cavalcante Cunha</t>
  </si>
  <si>
    <t>01/082016</t>
  </si>
  <si>
    <t>Análise III T-01</t>
  </si>
  <si>
    <t>0337123-7</t>
  </si>
  <si>
    <t>Transf.</t>
  </si>
  <si>
    <t>Amauri Araújo Cruz</t>
  </si>
  <si>
    <t>Acompanhamento de alunos do RER: Orientação, elaboração e correção de provas.</t>
  </si>
  <si>
    <t>Coordenador da Disciplina Álgebra Vetorial e Geometria Analítica</t>
  </si>
  <si>
    <t>Coordenador da Disciplina Cálculo Difereencial e Integral II</t>
  </si>
  <si>
    <t>Coordenação de disciplina</t>
  </si>
  <si>
    <t>Felipe Augusto Sodré Ferreira de Sousa</t>
  </si>
  <si>
    <t>Allan Dayvison de Lima Marques</t>
  </si>
  <si>
    <t>Álgebra Vetorial e Geometria Analítica T-04</t>
  </si>
  <si>
    <t>Cálculo Diferencial e Integral II (Novo) T-02</t>
  </si>
  <si>
    <t>Cálculo Diferencial e Integral II (Novo) T-04</t>
  </si>
  <si>
    <t>0333086</t>
  </si>
  <si>
    <t>Especialista</t>
  </si>
  <si>
    <t>Angelo Roncalli Furtado de Holanda</t>
  </si>
  <si>
    <t>Universidade Estadual de Campinas - UNICAMP</t>
  </si>
  <si>
    <t>Pós - Doutorado</t>
  </si>
  <si>
    <t>R/SRH/N.º 1197, de 12 de maio de 2014</t>
  </si>
  <si>
    <t>2318390</t>
  </si>
  <si>
    <t>Remoção</t>
  </si>
  <si>
    <t>Diogo de Santana Germano</t>
  </si>
  <si>
    <t>Professor Assistente Profmat - Geometria</t>
  </si>
  <si>
    <t>Participações em Reuniões da UAMat</t>
  </si>
  <si>
    <t>Estudos Individuais</t>
  </si>
  <si>
    <t>Parfor</t>
  </si>
  <si>
    <t xml:space="preserve">RER </t>
  </si>
  <si>
    <t>Graduação em Engenharia de Petróleo</t>
  </si>
  <si>
    <t>Graduação em Engenharia de Alimentos</t>
  </si>
  <si>
    <t>Comissão de Avaliação dos Projetos  Pedagógicos de Cursos em que a UAME leciona</t>
  </si>
  <si>
    <t>Port./UAMat Nº33/2013</t>
  </si>
  <si>
    <t>Port./UAMat Nº34/2013</t>
  </si>
  <si>
    <t>Port./UAME/56/2011</t>
  </si>
  <si>
    <t>Coordenador da Biblioteca da UAMat</t>
  </si>
  <si>
    <t>Coordenador da Monitoria</t>
  </si>
  <si>
    <t>PORTARIA/UAME/CCT/UFCG/Nº05/2012</t>
  </si>
  <si>
    <t>Moema da Nóbrega Euclides Lima</t>
  </si>
  <si>
    <t>PROJETO: MELHORIA DO ENSINO DE GRADUAÇÃO NO CCT/UFCG</t>
  </si>
  <si>
    <t>Introdução a Variáveis Complexas e Aplicações</t>
  </si>
  <si>
    <t>Francisco Ian Batista da Silva</t>
  </si>
  <si>
    <t>Cálculo Diferencial e Integral II T-01</t>
  </si>
  <si>
    <t>Cálculo Diferencial e Integral II T-04</t>
  </si>
  <si>
    <t>Variáveis Complexas T-01</t>
  </si>
  <si>
    <t>1719882</t>
  </si>
  <si>
    <t>Participação em Assembléias Departamentais</t>
  </si>
  <si>
    <t xml:space="preserve">Membro titular de Comissão de Seleção para Professor Substituto </t>
  </si>
  <si>
    <t xml:space="preserve">Estudo individual </t>
  </si>
  <si>
    <t>Representante da UAMat no projeto do programa Prodocência na UFCG</t>
  </si>
  <si>
    <t>Portaria</t>
  </si>
  <si>
    <t>Comissão de Ensino da UAMat</t>
  </si>
  <si>
    <t>Port./UAMat/09/2013</t>
  </si>
  <si>
    <t>Membro da Banca Examinadora do TCC da aluna: ANNA KARLA BORBA DE MELO</t>
  </si>
  <si>
    <t xml:space="preserve">Membro da Banca Examinadora do TCC do aluno: José Eraldo da Silva </t>
  </si>
  <si>
    <t>Membro da Banca Examinadora do TCC da aluna: CAMILA PAULINO MARQUES</t>
  </si>
  <si>
    <t>Ayllanderson Carneiro de Alencar</t>
  </si>
  <si>
    <t>Melhoria do Ensino de Graduação no CCT/UFCG</t>
  </si>
  <si>
    <t>RAUCHA CAROLINA DE OLIVEIRA</t>
  </si>
  <si>
    <t>Álgebra Vetorial e Geometria Analítica T-01</t>
  </si>
  <si>
    <t>Álgebra Vetorial e Geometria Analítica T-06</t>
  </si>
  <si>
    <t>Prática de Ensino de Matemática I T-01</t>
  </si>
  <si>
    <t>3412577-7</t>
  </si>
  <si>
    <t>Jesualdo Gomes das Chagas</t>
  </si>
  <si>
    <t>Reuniões departamenteais e de equipes de disciplinas</t>
  </si>
  <si>
    <t>Orientador da Aluna Chirlane Alves Santos no Programa de Iniciação Científica Júnior</t>
  </si>
  <si>
    <t>Graduação em Engenharia de Materiais</t>
  </si>
  <si>
    <t>Graduação em Engenharia Mecânica</t>
  </si>
  <si>
    <t>Port./UAMat Nº22/2013</t>
  </si>
  <si>
    <t>Port./UAMat Nº23/2013</t>
  </si>
  <si>
    <t>Coordenação do Curso PARFOR DE Matemática</t>
  </si>
  <si>
    <t>Banca Examinadora de defesa de estágio Supervisionado da Aluna Anna Karla Borba de Melo</t>
  </si>
  <si>
    <t>Banca Examinadora de defesa de estágio Supervisionado do Aluno José Eraldo da Silva</t>
  </si>
  <si>
    <t>Banca Examinadora de defesa de estágio Supervisionado da Aluna Camila Marques Paulino</t>
  </si>
  <si>
    <t>Banca Examinadora de defesa de estágio Supervisionado do Aluno Ruy Barbosa de Andrade</t>
  </si>
  <si>
    <t>UAMat</t>
  </si>
  <si>
    <t>José Eraldo da Silva</t>
  </si>
  <si>
    <t>Camila Paulino Marques</t>
  </si>
  <si>
    <t>Anna Karla Borba de Melo</t>
  </si>
  <si>
    <t>Ruy Barbosa de Andrade</t>
  </si>
  <si>
    <t>Cálculo Diferencial e Integral I (Comp.+Elétr.) T-02</t>
  </si>
  <si>
    <t>Cálculo Diferencial e Integral I (Comp.+Elétr.) T-04</t>
  </si>
  <si>
    <t>Matemática aplicada à Administração I T-02</t>
  </si>
  <si>
    <t>2521330</t>
  </si>
  <si>
    <t>José Lindomberg Possiano Barreiro</t>
  </si>
  <si>
    <t>Participações em Assembléias Departamentais</t>
  </si>
  <si>
    <t>Processos de revisão de provas</t>
  </si>
  <si>
    <t>Comissão Organizadora da Escola de Verão 2015</t>
  </si>
  <si>
    <t>Coordenação do Laboratório de Informática (LIDME) da UAMat</t>
  </si>
  <si>
    <t>Comisão de Avaliação de Estágio Probatório do Prof. Rodrigo Cohen Mota Nemer</t>
  </si>
  <si>
    <t>Port/UAMat/CCT/UFCG/No21/2014</t>
  </si>
  <si>
    <t>Port/UAMat/CCT/UFCG/No22/2014</t>
  </si>
  <si>
    <t>Participação em banda de TCC de PROFMAT de  Felippe Albuquerque Gonçalves</t>
  </si>
  <si>
    <t>Comisão responsável pelos trabalhos de reformulação e atualização da página eletrônica da UAMat</t>
  </si>
  <si>
    <t>Existência, multiplicidade e perfil de soluções para equações diferencias elípticas com crescimento non-standard e com falta de compacidade.</t>
  </si>
  <si>
    <t>Flávia do Socorro de Sousa Carvalho</t>
  </si>
  <si>
    <t>MELHORIA DO ENSINO DE GRADUAÇÃO NO CCT/UFCG</t>
  </si>
  <si>
    <t>Josué Marcos Batista Fernandes</t>
  </si>
  <si>
    <t>Safire Torres Santos da Silva</t>
  </si>
  <si>
    <t>Cálculo Diferencial e Integral I (Novo) T-02</t>
  </si>
  <si>
    <t>Cálculo Diferencial e Integral I (Novo) T-05</t>
  </si>
  <si>
    <t>O Computador com Instrumento de Ensino T-01</t>
  </si>
  <si>
    <t>2318350-9</t>
  </si>
  <si>
    <t>Emissão de parecerem em processos de equivalência de disciplinas.</t>
  </si>
  <si>
    <t>Correção de provas de proficiência de Álgebra Linear I</t>
  </si>
  <si>
    <t>Atendimento, Elaboração e Correção das provas do RER 2014.2 - Álgebra Linear I</t>
  </si>
  <si>
    <t>Atendimento, Elaboração e Correção das provas do RER 2014.2 - Cálculo Diferencial e Integral II (Novo)</t>
  </si>
  <si>
    <t>Graduação em Física</t>
  </si>
  <si>
    <t>Port./UAMat Nº20/2013</t>
  </si>
  <si>
    <t>Membro da Comissão de Avaliação de Promoção (Prof. Jesualdo)</t>
  </si>
  <si>
    <t>Membro da Comissão de Avaliação de Progessão Funcional (Prof. Diogo Diniz)</t>
  </si>
  <si>
    <t>Membro da Comissão de Avaliação de Progessão Funcional (Prof. Marco Antônio Lázaro)</t>
  </si>
  <si>
    <t>PORTARIA/DCCT/UFCG/No. 115/2014</t>
  </si>
  <si>
    <t>PORTARIA/UAMat/CCT/UFCG/No. 01/2015</t>
  </si>
  <si>
    <t>PORTARIA/UAMat/CCT/UFCG/No. 02/2015</t>
  </si>
  <si>
    <t>Coordenador da Equipe da Disciplina Cálculo Diferencial e Integral II (Novo)</t>
  </si>
  <si>
    <t>Werlley Targino de Araújo</t>
  </si>
  <si>
    <t>A Melhoria do Ensino de Graduação no CCT/UFCG</t>
  </si>
  <si>
    <t>Weslley Ferreira da Silva</t>
  </si>
  <si>
    <t>Álgebra Linear I T-03</t>
  </si>
  <si>
    <t>Cálculo Diferencial e Integral II (Novo) T-01</t>
  </si>
  <si>
    <t>Cálculo Diferencial e Integral II (Novo) T-03</t>
  </si>
  <si>
    <t>0332568-5</t>
  </si>
  <si>
    <t>Marcelo Carvalho Ferreira</t>
  </si>
  <si>
    <t>Coordenação do Escola de Verão 2015 UAMat-UFCG</t>
  </si>
  <si>
    <t>Colegiado de curso: Engenharia de Produção</t>
  </si>
  <si>
    <t>Colegiado de curso: Engenharia Elétrica</t>
  </si>
  <si>
    <t>Colegiado de curso: Estatística</t>
  </si>
  <si>
    <t>Portaria UAMat /CCT/UFCG/Nº12/2014</t>
  </si>
  <si>
    <t>Portaria UAMat/CCT/UFCG/Nº11/2014</t>
  </si>
  <si>
    <t>Portaria UAMat/CCT/UFCG/Nº10/2014</t>
  </si>
  <si>
    <t>Coordenador do Bacharelado em Matemática</t>
  </si>
  <si>
    <t>Alan Carlos Baia do Santos</t>
  </si>
  <si>
    <t>Existência, multiplicidade e perfil de soluções para equações diferenciais elípticas com crescimento nonstandard e com falta de compacidade</t>
  </si>
  <si>
    <t>Existência e multiplicidade de soluções nodais para EDP elípticas</t>
  </si>
  <si>
    <t>Equações Diferenciais envolvendo o p(x)-laplaciano</t>
  </si>
  <si>
    <t>Samara Gomes de Brito</t>
  </si>
  <si>
    <t>Isaque Soares</t>
  </si>
  <si>
    <t>Uma Introdução às Equações Elípticas</t>
  </si>
  <si>
    <t>Sammy Jackson</t>
  </si>
  <si>
    <t>Medida e Integração</t>
  </si>
  <si>
    <t>Análise II T-01</t>
  </si>
  <si>
    <t>RER</t>
  </si>
  <si>
    <t>Reuniões da UAMat</t>
  </si>
  <si>
    <t>Defesa TCC Thiago Filipe Silva</t>
  </si>
  <si>
    <t>Nathalia Barbosa Rodrigues</t>
  </si>
  <si>
    <t>Ramon Brasileiro Duarte</t>
  </si>
  <si>
    <t>Álgebra I T-01</t>
  </si>
  <si>
    <t>Álgebra Vetorial e Geometria Analítica T-03</t>
  </si>
  <si>
    <t>Álgebra Vetorial e Geometria Analítica T-05</t>
  </si>
  <si>
    <t>03369780</t>
  </si>
  <si>
    <t>Professor Assistente Profmat - Aritmética</t>
  </si>
  <si>
    <t>Álgebra Linear I T-04</t>
  </si>
  <si>
    <t>Álgebra Linear I T-07</t>
  </si>
  <si>
    <t>Cálculo Diferencial e Integral II T-02</t>
  </si>
  <si>
    <t>6330796</t>
  </si>
  <si>
    <t>TP</t>
  </si>
  <si>
    <t>Docente Substituto</t>
  </si>
  <si>
    <t>PAPMEM</t>
  </si>
  <si>
    <t>Permanente</t>
  </si>
  <si>
    <t>Beethoven Rotterdam Daudt Gomes e Silva</t>
  </si>
  <si>
    <t>Estudo sobre Funções</t>
  </si>
  <si>
    <t>Tiago Alves de Sousa</t>
  </si>
  <si>
    <t>Formas Canonicas e de Jordan</t>
  </si>
  <si>
    <t>José Lucas Galdino da Silva</t>
  </si>
  <si>
    <t>Um Estudo da Teoria dos Conjuntos</t>
  </si>
  <si>
    <t>Estruturas Algébricas T-01</t>
  </si>
  <si>
    <t>Estruturas Algébricas T-02</t>
  </si>
  <si>
    <t>Matemática P/ o Ens. Médio II: Uma Abord. Crítica T-01</t>
  </si>
  <si>
    <t>0333027-1</t>
  </si>
  <si>
    <t xml:space="preserve">Bruno Sérgio Vasconcelos de Araújo </t>
  </si>
  <si>
    <t>Álgebra Vetorial e Geometria Analítica T-08</t>
  </si>
  <si>
    <t>UFCG-UFPB</t>
  </si>
  <si>
    <t>Curso de doutorado vinculado a UFCG ou não</t>
  </si>
  <si>
    <t>Doutorado em Matemática em Associação Ampla UFPB-UFCG</t>
  </si>
  <si>
    <t>R/SRH/N.º 280, de 10 de fevereiro de 2015</t>
  </si>
  <si>
    <t>2884023</t>
  </si>
  <si>
    <t>Alves, C. O. ou Alves, Claudianor O. ; Souto, Marco A.S. . Existence of last energy solution for a Schrodinger-Poisson system in bounded domain. Zeitschrift fur Angewandte Mathematik und Physik (Printed ed.), v. 65, p. 1153-1166, 2014.</t>
  </si>
  <si>
    <t>Pesquisa em problemas elipticos com crescimento critico exponencial</t>
  </si>
  <si>
    <t xml:space="preserve">Existência de solução para a equação de Schrodinger com termos não-locais </t>
  </si>
  <si>
    <t>Part. no Progr. Interdepartamental de Tec. em Petr. e Gás  ANP/PRH-25</t>
  </si>
  <si>
    <t>Equações elítptica com falta de compacidade</t>
  </si>
  <si>
    <t>Euqações elípticas comm falta de compacidade</t>
  </si>
  <si>
    <t>PET-Matemática</t>
  </si>
  <si>
    <t>Daniela da Silva Enéas</t>
  </si>
  <si>
    <t>PET- MATEMÁTICA-CAPES: Programa de Educaçao Tutorial e como orientador de IC</t>
  </si>
  <si>
    <t>PET- MATEMÁTICA-CAPES: Programa de Educaçao Tutorial e também como orientador de IC</t>
  </si>
  <si>
    <t>Geovany Fernandes Patricio</t>
  </si>
  <si>
    <t>PET- MATEMÁTICA-CAPES: Programa de Educaçao Tutorial</t>
  </si>
  <si>
    <t>PET</t>
  </si>
  <si>
    <t>Henrique Fernandes de Lima</t>
  </si>
  <si>
    <t>UAMat Nº31/2013</t>
  </si>
  <si>
    <t>Coordenador do Mestrado Academico em Matematica do CCT/UFCG</t>
  </si>
  <si>
    <t>Banca de Defesa de Tese</t>
  </si>
  <si>
    <t>Banca examinadora de tese de doutorado</t>
  </si>
  <si>
    <t xml:space="preserve">LIMA, H. F. . Complete linear Weingarten hypersurfaces immersed in the hyperbolic space. Journal of the Mathematical Society of Japan, v. 66, p. 415-423, 2014. </t>
  </si>
  <si>
    <t xml:space="preserve">LIMA, H. F. ; Aquino, C.P. . On the unicity of complete hypersurfaces immersed in a semi-Riemannian warped product. The Journal of Geometric Analysis, v. 24, p. 1126-1143, 2014. </t>
  </si>
  <si>
    <t xml:space="preserve">Aquino, C.P. ; BARROS, A. A. ; LIMA, H. F. . On the rigidity of hypersurfaces into space forms. Annali di Matematica Pura ed Applicata, v. 193, p. 689-698, 2014. 
</t>
  </si>
  <si>
    <t>LIMA, H. F. . Entire vertical graphs in Riemannian product spaces. Quaestiones Mathematicae (Grahamstown. Print), v. 37, p. 321-329, 2014.</t>
  </si>
  <si>
    <t>Aquino, C.P. ; LIMA, H. F. . On the geometry of horospheres. Commentarii Mathematici Helvetici (Printed ed.), v. 89, p. 617-629, 2014</t>
  </si>
  <si>
    <t>LIMA, H. F. ; Aquino, C.P. ; BARROS, A. A. . Complete CMC hypersurfaces in the hyperbolic space with prescribed Gauss mapping. Proceedings of the American Mathematical Society, v. 142, p. 3597-3604, 2014</t>
  </si>
  <si>
    <t>Geometria da aplicação normal de Gauss de hipersuperfícies imersas em espaços do tipo hiperbólico</t>
  </si>
  <si>
    <t xml:space="preserve">Sobre a geometria de hipersuperfícies Weingartens lineares completas </t>
  </si>
  <si>
    <t>Estabilidade e rigidez de imersões Riemannianas</t>
  </si>
  <si>
    <t>Curvaturas anisotrópicas de hipersuperfícies do espaço Euclidiano</t>
  </si>
  <si>
    <t>Geometria Diferencial</t>
  </si>
  <si>
    <t>Jogli Gidel da Silva Araújo</t>
  </si>
  <si>
    <t>Subvariedades tipo-espaço em variedades semi-Riemannianas</t>
  </si>
  <si>
    <t>Arlandson Matheus Silva Oliveira
Arlandson Matheus Silva Oliveira
Arlandson Matheus Oliveira</t>
  </si>
  <si>
    <t>Rigidez de hipersuperfícies completas CMC em produtos Riemannianos</t>
  </si>
  <si>
    <t>Fábio Reis dos Santos</t>
  </si>
  <si>
    <t>Caracterizações de hipersuperfícies tipo-espaço completas com duas curvaturas principais distintas</t>
  </si>
  <si>
    <t>Eraldo Almeida Lima Jr</t>
  </si>
  <si>
    <t>Teoremas tipo-Bernstein em produtos semi-Riemannianos</t>
  </si>
  <si>
    <t>Co-orientação de Tese</t>
  </si>
  <si>
    <t>Geometria Riemanniana</t>
  </si>
  <si>
    <t>Seminário de Geometria</t>
  </si>
  <si>
    <t>Geometria Riemanniana I</t>
  </si>
  <si>
    <t>Geometria Riemanniana II</t>
  </si>
  <si>
    <t>Topologia dos Espaços Métricos T-01</t>
  </si>
  <si>
    <t>1459040-7</t>
  </si>
  <si>
    <t>Jaime Alves Barbosa Sobrinho</t>
  </si>
  <si>
    <t>Graduação em Química</t>
  </si>
  <si>
    <t>Port.PROFMAT/CCT/UFCG/No. 004/2011</t>
  </si>
  <si>
    <t>15/03/2011</t>
  </si>
  <si>
    <t>Membro Titular de Banca de Concurso para Professor Efetivo da UAMat/CCT/UFCG</t>
  </si>
  <si>
    <t>UAMat/UFCG/Campina Grande-PB</t>
  </si>
  <si>
    <t>26-30/05/14</t>
  </si>
  <si>
    <t>The Vanishing Viscosity Limit for Imcompressible Fluids in Navier-Stokes Equations</t>
  </si>
  <si>
    <t>EDP / Problemas de Evolução</t>
  </si>
  <si>
    <t>Márcia Regina da Silva, Mat 112150005</t>
  </si>
  <si>
    <t xml:space="preserve">Tutoria Acadêmica (Port No.03/2012 - CG/UAME/CCT/UFCG) </t>
  </si>
  <si>
    <t>Vanusa dos Santos Aciole, Mat 112150479</t>
  </si>
  <si>
    <t>Roziel Cassiano da Silva, Mat 112150748</t>
  </si>
  <si>
    <t>13/06/2011</t>
  </si>
  <si>
    <t>Tutoria</t>
  </si>
  <si>
    <t>Cálculo Diferencial e Integral III (Novo) T-01</t>
  </si>
  <si>
    <t>Cálculo Diferencial e Integral III (Novo) T-03</t>
  </si>
  <si>
    <t>Introdução aos Métodos Numéricos T-01</t>
  </si>
  <si>
    <t>0337185-7</t>
  </si>
  <si>
    <t>Evanildo Rodrigues de Sousa Júnior</t>
  </si>
  <si>
    <t>Monitoria de Cálculo I</t>
  </si>
  <si>
    <t>Mateus Honório Rodrigues</t>
  </si>
  <si>
    <t>Graduação em Engenharia de Produção</t>
  </si>
  <si>
    <t>Port./UAMat Nº24/2013</t>
  </si>
  <si>
    <t>Comissão de Avaliação de Estágio Probatório do Prof Bruno Sérgio de Vasconcelos</t>
  </si>
  <si>
    <t>Comissão de Avaliação de Estágio Probatório do Prof Kennerson Nascimento</t>
  </si>
  <si>
    <t>Vice-Diretor do CCT</t>
  </si>
  <si>
    <t>R/SRH/No.4181</t>
  </si>
  <si>
    <t>Banca do aluno Luiz Fernando de Moraes</t>
  </si>
  <si>
    <t>Banca do aluno Nivaldo Victor da Silva</t>
  </si>
  <si>
    <t>Banca do aluno Ricardo Sávio Aguiar</t>
  </si>
  <si>
    <t>Banca do aluno Nercionildo Pereira Vaz</t>
  </si>
  <si>
    <t>Banca do aluno Vandenberg Gouveia Dias</t>
  </si>
  <si>
    <t>UFMT</t>
  </si>
  <si>
    <t>Olimpíada Brasileira de Matemática das Escolas Públicas</t>
  </si>
  <si>
    <t>Alunos e professores da Rede Pública de Ensino</t>
  </si>
  <si>
    <t>As origens do Cálculo Diferencial e Integral</t>
  </si>
  <si>
    <t>Wederson Santos Silva</t>
  </si>
  <si>
    <t>Números Racionais e Irracionais</t>
  </si>
  <si>
    <t>Carlos Vinicius Alves Minervino</t>
  </si>
  <si>
    <t>Pedro Moreira Dantas Neto</t>
  </si>
  <si>
    <t>Análise Matemática para licenciatura T-02</t>
  </si>
  <si>
    <t>Introsução à Análise Real T-01</t>
  </si>
  <si>
    <t>Matemática Aplicada à Administração II T-01</t>
  </si>
  <si>
    <t>1030217-2</t>
  </si>
  <si>
    <t>Josefa Itailma da Rocha</t>
  </si>
  <si>
    <t xml:space="preserve"> Brenda Lorrany Cordeiro da Silva</t>
  </si>
  <si>
    <t>2710/2014</t>
  </si>
  <si>
    <t>Cálculo Diferencial e Integral I (Novo) T-01</t>
  </si>
  <si>
    <t>Cálculo Diferencial e Integral I (Novo) T-04</t>
  </si>
  <si>
    <t>Cálculo Diferencial e Integral I (Comp.+Elétr.) T-05</t>
  </si>
  <si>
    <t>Preparação de Tese de Doutorado</t>
  </si>
  <si>
    <t>2052171</t>
  </si>
  <si>
    <t>Auxiliar</t>
  </si>
  <si>
    <t>José Fernando Leite Aires</t>
  </si>
  <si>
    <t>Presidente da Banca Examinadora</t>
  </si>
  <si>
    <t>Membro Suplente da Banca Examinadora</t>
  </si>
  <si>
    <t>Banca examinadora de concurso público para professor temporário</t>
  </si>
  <si>
    <t>UAMat/CCT/UFCG</t>
  </si>
  <si>
    <t>Daniel Alves de Lima</t>
  </si>
  <si>
    <t>Cálculo Diferencial e Integral III (Novo) T-02</t>
  </si>
  <si>
    <t>Equações Diferenciais Lineares T-02</t>
  </si>
  <si>
    <t>Equações Diferenciais Lineares T-04</t>
  </si>
  <si>
    <t>1545861</t>
  </si>
  <si>
    <t>Joseilson Raimundo de Lima</t>
  </si>
  <si>
    <t>Pós-Graduação em Meteorologia</t>
  </si>
  <si>
    <t>Graduação em Engenharia Elétrica</t>
  </si>
  <si>
    <t>Pós-Graduação em Matemática.</t>
  </si>
  <si>
    <t>Port./UAMat Nº23/2014</t>
  </si>
  <si>
    <t>Port./UAMat Nº06/2014</t>
  </si>
  <si>
    <t>Port./UAMat Nº40/2014</t>
  </si>
  <si>
    <t>Coordenação do Curso de Licenciatura em Matemática Noturno</t>
  </si>
  <si>
    <t>Subvariedades Semi-Riemannianas</t>
  </si>
  <si>
    <t>Cálculo Diferencial e Integral III (Novo) T-04</t>
  </si>
  <si>
    <t>1314918-9</t>
  </si>
  <si>
    <t>Leomaques Francisco Silva Bernardo</t>
  </si>
  <si>
    <t>Nº 2000 publicada em 16/07/2014</t>
  </si>
  <si>
    <t>Andressa da Silva Venâncio</t>
  </si>
  <si>
    <t>José Pereira Gomes</t>
  </si>
  <si>
    <t>Laise Dias Alves Araújo</t>
  </si>
  <si>
    <t>Jaciene Macena da Silva</t>
  </si>
  <si>
    <t>Yuri Silva do Nascimento</t>
  </si>
  <si>
    <t>Kaline Ambrósio da Fonseca</t>
  </si>
  <si>
    <t>Marcia Regina da Silva</t>
  </si>
  <si>
    <t>Desativado</t>
  </si>
  <si>
    <t>Aniete de Andrade Silva</t>
  </si>
  <si>
    <t>Fabrício Ramalho de Carvalho Júnior</t>
  </si>
  <si>
    <t>Marco Antonio Lázaro Velásquez</t>
  </si>
  <si>
    <t xml:space="preserve">Participação da seleção de alunos para o Mestrado Acadêmico do PPGMat -Semestre 2015.1-Primeira Chamada </t>
  </si>
  <si>
    <t xml:space="preserve">Participação da seleção de alunos para o Mestrado Acadêmico do PPGMat -Semestre 2015.1-Segunda Chamada </t>
  </si>
  <si>
    <t>Participação na banca de TCC de André Felipe Araujo Ramalho</t>
  </si>
  <si>
    <t>UAMat - UFCG</t>
  </si>
  <si>
    <t>2703/2015</t>
  </si>
  <si>
    <t>Comissão de Examens de Proficiências em Linguas Extrangeiras do Programa de Pos-Graduação em Matemática da UFCG</t>
  </si>
  <si>
    <t>Participação em provas de proficiência em linguas estrangeiras (elaboração, aplicação e avaliação)</t>
  </si>
  <si>
    <t>H. de Lima ; Marco A. L. Velásquez . On the totally geodesic spacelike hypersurfaces in conformally stationary spacetimes. Osaka Journal of Mathematics, v. 51, p. 1027-1053, 2014.</t>
  </si>
  <si>
    <t>Aquino, C. P. ; H. de Lima ; Marco A. L. Velásquez . On the geometry of complete spacelike hypersurfaces in the anti-de Sitter space. Geometriae Dedicata, v. 174, p. 13-23, 2015.</t>
  </si>
  <si>
    <t>Aquino, C. P. ; H. de Lima ; SANTOS, F. R. ; Marco A. L. Velásquez . Spacelike hypersurfaces with constant rth mean curvature in steady state type spacetimes. Journal of Geometry, v. 106, p. 85-96, 2015.</t>
  </si>
  <si>
    <t>H. de Lima ; Sousa, A. F. P. ; Marco A. L. Velásquez . Strong (r, s)-stability in the de Sitter space. Proceedings. Section A. Mathematics, v. 145, p. 91-104, 2015.</t>
  </si>
  <si>
    <t>H. de Lima ; J. R. de Lima ; Marco A. L. Velásquez . Entire Conformal Killing Graphs in Foliated Riemannian Spaces. Journal of Geometric Analysis, v. 25, p. 171-188, 2015.</t>
  </si>
  <si>
    <t>r-Estabilidade de Hipersuperfícies tipo-espaço em Variedades de Lorentz Conformemente Estacionários</t>
  </si>
  <si>
    <t>Resultados tipo-Bernstein em Variedades de Lorentz Conformemente Estacionárias</t>
  </si>
  <si>
    <t xml:space="preserve">Caracterização de Subvariedades de Weingarten Lineares </t>
  </si>
  <si>
    <t xml:space="preserve">Sobre a Geometria de Hipersuperfícies em Variedades Semi-Riemannianas Ponderadas </t>
  </si>
  <si>
    <t>0912/2014</t>
  </si>
  <si>
    <t>Geometria  Diferencial</t>
  </si>
  <si>
    <t>Fabio Reis do Santos</t>
  </si>
  <si>
    <t>Sobre a Geometria de Imersões Isométricas</t>
  </si>
  <si>
    <t>André Felipe Araujo Ramanho</t>
  </si>
  <si>
    <t>A Rigidez da Esfera</t>
  </si>
  <si>
    <t>Álgebra Linear I T-02</t>
  </si>
  <si>
    <t>Álgebra Linear I T-06</t>
  </si>
  <si>
    <t>Rodrigo Cohen Mota Nemer</t>
  </si>
  <si>
    <t>Comissão de seleção do processo seletivo simplificado para professor substituto da UAMAT/CCT/UFCG</t>
  </si>
  <si>
    <t>UAMAT/UFCG</t>
  </si>
  <si>
    <t>Multiple solutions for a inclusion qusilinear problem with non-homogeneous boundary condition through Orlicz-Sobolev spaces</t>
  </si>
  <si>
    <t>Existência e multiplicidade de soluções para problemas elípticos com linearidade descontínua via tranformada de Legendre-Frenchel</t>
  </si>
  <si>
    <t>Equações diferenciais parciais elípticas</t>
  </si>
  <si>
    <t>José Luando de Brito Santos</t>
  </si>
  <si>
    <t>Equações de Schrödinger não lineares com campo magnético externo</t>
  </si>
  <si>
    <t xml:space="preserve">Tópicos de Análise </t>
  </si>
  <si>
    <t>Introdução à Teoria das Distribuições e espaços de Sobolev.</t>
  </si>
  <si>
    <t>Equações Diferenciais Lineares T-01</t>
  </si>
  <si>
    <t>Equações Diferenciais Lineares T-03</t>
  </si>
  <si>
    <t>Métodos Quatitativos I T-01</t>
  </si>
  <si>
    <t>1554492</t>
  </si>
  <si>
    <t>Membro do Núcleo Docente Estruturante do Curso de Licenciatura em Matemática</t>
  </si>
  <si>
    <t>Marrythiely Rodrigues Oliveira</t>
  </si>
  <si>
    <t>Francielli de Brito Lira</t>
  </si>
  <si>
    <t>Janiele de Brito Brasil</t>
  </si>
  <si>
    <t>José Hugo Ferreira da Silva</t>
  </si>
  <si>
    <t>Lucas Matheus da Silva Vieira</t>
  </si>
  <si>
    <t>Giovanni Luiz Pereira</t>
  </si>
  <si>
    <t>Lucas Diego de Lima</t>
  </si>
  <si>
    <t>Luciana Félix da Silva</t>
  </si>
  <si>
    <t>Alex Ramos Borges</t>
  </si>
  <si>
    <t>2074744</t>
  </si>
  <si>
    <t>Fim Contr.</t>
  </si>
  <si>
    <t>Ivaldo Maciel de Brito</t>
  </si>
  <si>
    <t>Álgebra Vetorial e Geometria Analítica T-02</t>
  </si>
  <si>
    <t>Álgebra Vetorial e Geometria Analítica T-07</t>
  </si>
  <si>
    <t>Cálculo Diferencial e Integral I T-01</t>
  </si>
  <si>
    <t>9334047</t>
  </si>
  <si>
    <t>Graduado</t>
  </si>
  <si>
    <t>Não houve</t>
  </si>
  <si>
    <t>Doutorado em Assciação UFPB-UFCG</t>
  </si>
</sst>
</file>

<file path=xl/styles.xml><?xml version="1.0" encoding="utf-8"?>
<styleSheet xmlns="http://schemas.openxmlformats.org/spreadsheetml/2006/main">
  <numFmts count="5">
    <numFmt numFmtId="164" formatCode="&quot;R$ &quot;#,##0.00_);\(&quot;R$ &quot;#,##0.00\)"/>
    <numFmt numFmtId="165" formatCode="dd/mm/yy;@"/>
    <numFmt numFmtId="166" formatCode="0.0%"/>
    <numFmt numFmtId="167" formatCode="dd/mm/yy"/>
    <numFmt numFmtId="168" formatCode="0;[Red]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Protection="1">
      <protection hidden="1"/>
    </xf>
    <xf numFmtId="0" fontId="0" fillId="0" borderId="0" xfId="0" applyAlignment="1">
      <alignment horizontal="left"/>
    </xf>
    <xf numFmtId="0" fontId="0" fillId="2" borderId="2" xfId="0" applyFill="1" applyBorder="1"/>
    <xf numFmtId="49" fontId="0" fillId="2" borderId="2" xfId="0" applyNumberFormat="1" applyFill="1" applyBorder="1" applyAlignment="1" applyProtection="1">
      <alignment horizontal="center"/>
    </xf>
    <xf numFmtId="0" fontId="0" fillId="2" borderId="2" xfId="0" applyFill="1" applyBorder="1" applyProtection="1"/>
    <xf numFmtId="0" fontId="0" fillId="0" borderId="0" xfId="0" applyFill="1" applyBorder="1" applyProtection="1"/>
    <xf numFmtId="1" fontId="10" fillId="0" borderId="3" xfId="0" applyNumberFormat="1" applyFont="1" applyBorder="1" applyAlignment="1" applyProtection="1">
      <alignment horizontal="left"/>
    </xf>
    <xf numFmtId="0" fontId="10" fillId="0" borderId="0" xfId="0" applyFont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1" fontId="10" fillId="0" borderId="1" xfId="0" applyNumberFormat="1" applyFont="1" applyBorder="1" applyAlignment="1" applyProtection="1">
      <alignment horizontal="left"/>
    </xf>
    <xf numFmtId="1" fontId="10" fillId="0" borderId="4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2" borderId="2" xfId="0" applyNumberFormat="1" applyFill="1" applyBorder="1" applyAlignment="1" applyProtection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/>
    <xf numFmtId="0" fontId="0" fillId="2" borderId="2" xfId="0" applyFill="1" applyBorder="1" applyAlignment="1">
      <alignment horizontal="left"/>
    </xf>
    <xf numFmtId="0" fontId="3" fillId="0" borderId="0" xfId="0" applyFont="1" applyProtection="1">
      <protection hidden="1"/>
    </xf>
    <xf numFmtId="165" fontId="3" fillId="0" borderId="1" xfId="0" applyNumberFormat="1" applyFont="1" applyBorder="1" applyAlignment="1">
      <alignment horizontal="left"/>
    </xf>
    <xf numFmtId="0" fontId="2" fillId="2" borderId="7" xfId="0" applyFont="1" applyFill="1" applyBorder="1" applyAlignment="1"/>
    <xf numFmtId="0" fontId="10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Protection="1">
      <protection hidden="1"/>
    </xf>
    <xf numFmtId="0" fontId="10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49" fontId="0" fillId="2" borderId="7" xfId="0" applyNumberForma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left"/>
    </xf>
    <xf numFmtId="0" fontId="0" fillId="0" borderId="0" xfId="0" applyFill="1" applyBorder="1" applyProtection="1">
      <protection locked="0"/>
    </xf>
    <xf numFmtId="0" fontId="10" fillId="0" borderId="4" xfId="0" applyFont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2" fillId="2" borderId="6" xfId="0" applyFont="1" applyFill="1" applyBorder="1" applyAlignment="1"/>
    <xf numFmtId="0" fontId="6" fillId="0" borderId="5" xfId="0" applyFont="1" applyBorder="1" applyAlignment="1">
      <alignment horizontal="right"/>
    </xf>
    <xf numFmtId="0" fontId="6" fillId="0" borderId="5" xfId="0" applyFont="1" applyBorder="1" applyAlignment="1"/>
    <xf numFmtId="0" fontId="0" fillId="0" borderId="0" xfId="0" applyBorder="1"/>
    <xf numFmtId="0" fontId="1" fillId="0" borderId="0" xfId="0" applyFont="1" applyProtection="1"/>
    <xf numFmtId="0" fontId="2" fillId="0" borderId="0" xfId="0" applyFont="1" applyFill="1" applyAlignment="1"/>
    <xf numFmtId="0" fontId="0" fillId="0" borderId="0" xfId="0" applyAlignment="1" applyProtection="1"/>
    <xf numFmtId="0" fontId="1" fillId="0" borderId="0" xfId="0" applyFont="1" applyAlignment="1" applyProtection="1"/>
    <xf numFmtId="0" fontId="4" fillId="0" borderId="0" xfId="0" applyFont="1" applyBorder="1" applyAlignment="1" applyProtection="1"/>
    <xf numFmtId="0" fontId="0" fillId="2" borderId="12" xfId="0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" fontId="0" fillId="2" borderId="8" xfId="0" applyNumberFormat="1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67" fontId="4" fillId="0" borderId="9" xfId="0" applyNumberFormat="1" applyFont="1" applyBorder="1" applyAlignment="1" applyProtection="1">
      <alignment horizontal="center"/>
      <protection locked="0"/>
    </xf>
    <xf numFmtId="165" fontId="4" fillId="0" borderId="9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6" fillId="0" borderId="1" xfId="0" applyFont="1" applyBorder="1" applyAlignment="1"/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1" fontId="1" fillId="0" borderId="8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left"/>
    </xf>
    <xf numFmtId="0" fontId="3" fillId="2" borderId="12" xfId="0" applyFont="1" applyFill="1" applyBorder="1" applyProtection="1"/>
    <xf numFmtId="1" fontId="1" fillId="0" borderId="12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/>
    <xf numFmtId="165" fontId="3" fillId="0" borderId="9" xfId="0" applyNumberFormat="1" applyFont="1" applyBorder="1" applyAlignment="1" applyProtection="1">
      <alignment horizontal="left"/>
      <protection locked="0"/>
    </xf>
    <xf numFmtId="164" fontId="3" fillId="0" borderId="9" xfId="0" applyNumberFormat="1" applyFont="1" applyBorder="1" applyAlignment="1">
      <alignment horizontal="left"/>
    </xf>
    <xf numFmtId="0" fontId="0" fillId="0" borderId="0" xfId="0" applyAlignment="1" applyProtection="1">
      <alignment horizontal="center"/>
    </xf>
    <xf numFmtId="165" fontId="3" fillId="0" borderId="8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/>
    <xf numFmtId="165" fontId="3" fillId="0" borderId="9" xfId="0" applyNumberFormat="1" applyFont="1" applyBorder="1" applyAlignment="1">
      <alignment horizontal="left"/>
    </xf>
    <xf numFmtId="0" fontId="6" fillId="0" borderId="0" xfId="0" applyFont="1" applyAlignment="1"/>
    <xf numFmtId="165" fontId="3" fillId="0" borderId="19" xfId="0" applyNumberFormat="1" applyFont="1" applyBorder="1" applyAlignment="1">
      <alignment horizontal="center"/>
    </xf>
    <xf numFmtId="14" fontId="6" fillId="0" borderId="18" xfId="0" applyNumberFormat="1" applyFont="1" applyBorder="1" applyAlignment="1"/>
    <xf numFmtId="165" fontId="10" fillId="0" borderId="19" xfId="0" applyNumberFormat="1" applyFont="1" applyBorder="1" applyAlignment="1">
      <alignment horizontal="left"/>
    </xf>
    <xf numFmtId="0" fontId="0" fillId="0" borderId="2" xfId="0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0" fontId="1" fillId="2" borderId="8" xfId="0" applyNumberFormat="1" applyFont="1" applyFill="1" applyBorder="1" applyAlignment="1" applyProtection="1">
      <alignment horizontal="center"/>
    </xf>
    <xf numFmtId="10" fontId="1" fillId="2" borderId="2" xfId="0" applyNumberFormat="1" applyFont="1" applyFill="1" applyBorder="1" applyAlignment="1" applyProtection="1">
      <alignment horizontal="center"/>
    </xf>
    <xf numFmtId="10" fontId="1" fillId="2" borderId="12" xfId="0" applyNumberFormat="1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</xf>
    <xf numFmtId="1" fontId="0" fillId="0" borderId="4" xfId="0" applyNumberFormat="1" applyFill="1" applyBorder="1" applyAlignment="1" applyProtection="1">
      <alignment horizontal="center"/>
    </xf>
    <xf numFmtId="10" fontId="0" fillId="2" borderId="15" xfId="0" applyNumberFormat="1" applyFill="1" applyBorder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center"/>
    </xf>
    <xf numFmtId="10" fontId="0" fillId="2" borderId="14" xfId="0" applyNumberForma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/>
    </xf>
    <xf numFmtId="0" fontId="13" fillId="2" borderId="21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</xf>
    <xf numFmtId="164" fontId="0" fillId="0" borderId="0" xfId="0" applyNumberFormat="1"/>
    <xf numFmtId="0" fontId="0" fillId="0" borderId="0" xfId="0" applyBorder="1" applyProtection="1"/>
    <xf numFmtId="0" fontId="0" fillId="0" borderId="9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center"/>
    </xf>
    <xf numFmtId="165" fontId="10" fillId="0" borderId="3" xfId="0" applyNumberFormat="1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17" xfId="0" applyFont="1" applyBorder="1" applyAlignment="1"/>
    <xf numFmtId="0" fontId="3" fillId="0" borderId="25" xfId="0" applyFont="1" applyBorder="1" applyAlignment="1"/>
    <xf numFmtId="0" fontId="18" fillId="2" borderId="7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3" fillId="0" borderId="25" xfId="0" applyFont="1" applyFill="1" applyBorder="1" applyAlignment="1"/>
    <xf numFmtId="0" fontId="6" fillId="0" borderId="9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18" xfId="0" applyFont="1" applyBorder="1" applyAlignment="1"/>
    <xf numFmtId="0" fontId="3" fillId="0" borderId="5" xfId="0" applyFont="1" applyBorder="1" applyAlignment="1"/>
    <xf numFmtId="0" fontId="0" fillId="2" borderId="2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/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30" xfId="0" applyFill="1" applyBorder="1" applyAlignment="1"/>
    <xf numFmtId="0" fontId="0" fillId="2" borderId="6" xfId="0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14" fontId="3" fillId="0" borderId="17" xfId="0" applyNumberFormat="1" applyFont="1" applyBorder="1" applyAlignment="1" applyProtection="1">
      <protection locked="0"/>
    </xf>
    <xf numFmtId="0" fontId="1" fillId="2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hidden="1"/>
    </xf>
    <xf numFmtId="14" fontId="6" fillId="0" borderId="17" xfId="0" applyNumberFormat="1" applyFont="1" applyBorder="1" applyAlignment="1" applyProtection="1">
      <protection locked="0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/>
    <xf numFmtId="0" fontId="6" fillId="0" borderId="0" xfId="0" applyFont="1" applyBorder="1" applyAlignment="1"/>
    <xf numFmtId="0" fontId="3" fillId="0" borderId="0" xfId="0" applyFont="1" applyBorder="1" applyAlignment="1"/>
    <xf numFmtId="168" fontId="1" fillId="2" borderId="8" xfId="0" applyNumberFormat="1" applyFont="1" applyFill="1" applyBorder="1" applyAlignment="1" applyProtection="1">
      <alignment horizontal="center"/>
    </xf>
    <xf numFmtId="168" fontId="1" fillId="2" borderId="1" xfId="0" applyNumberFormat="1" applyFont="1" applyFill="1" applyBorder="1" applyAlignment="1" applyProtection="1">
      <alignment horizontal="center"/>
    </xf>
    <xf numFmtId="168" fontId="1" fillId="2" borderId="12" xfId="0" applyNumberFormat="1" applyFont="1" applyFill="1" applyBorder="1" applyAlignment="1" applyProtection="1">
      <alignment horizontal="center"/>
    </xf>
    <xf numFmtId="0" fontId="6" fillId="0" borderId="27" xfId="0" applyFont="1" applyBorder="1" applyAlignment="1"/>
    <xf numFmtId="0" fontId="3" fillId="0" borderId="26" xfId="0" applyFont="1" applyBorder="1"/>
    <xf numFmtId="0" fontId="6" fillId="0" borderId="18" xfId="0" applyFont="1" applyBorder="1" applyAlignment="1">
      <alignment horizontal="left"/>
    </xf>
    <xf numFmtId="165" fontId="3" fillId="0" borderId="9" xfId="0" applyNumberFormat="1" applyFont="1" applyBorder="1" applyAlignment="1">
      <alignment horizontal="left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8" fillId="2" borderId="7" xfId="0" applyFont="1" applyFill="1" applyBorder="1" applyAlignment="1">
      <alignment horizontal="right"/>
    </xf>
    <xf numFmtId="0" fontId="18" fillId="2" borderId="30" xfId="0" applyFont="1" applyFill="1" applyBorder="1" applyAlignment="1">
      <alignment horizontal="right"/>
    </xf>
    <xf numFmtId="0" fontId="18" fillId="2" borderId="29" xfId="0" applyFont="1" applyFill="1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18" fillId="2" borderId="30" xfId="0" applyFont="1" applyFill="1" applyBorder="1" applyAlignment="1"/>
    <xf numFmtId="0" fontId="18" fillId="2" borderId="6" xfId="0" applyFont="1" applyFill="1" applyBorder="1" applyAlignment="1"/>
    <xf numFmtId="0" fontId="0" fillId="2" borderId="35" xfId="0" applyFill="1" applyBorder="1" applyAlignment="1" applyProtection="1"/>
    <xf numFmtId="0" fontId="0" fillId="0" borderId="29" xfId="0" applyBorder="1"/>
    <xf numFmtId="0" fontId="0" fillId="0" borderId="36" xfId="0" applyBorder="1" applyAlignment="1" applyProtection="1"/>
    <xf numFmtId="0" fontId="0" fillId="0" borderId="39" xfId="0" applyBorder="1"/>
    <xf numFmtId="0" fontId="0" fillId="0" borderId="37" xfId="0" applyBorder="1"/>
    <xf numFmtId="0" fontId="0" fillId="0" borderId="49" xfId="0" applyBorder="1"/>
    <xf numFmtId="14" fontId="3" fillId="2" borderId="51" xfId="0" applyNumberFormat="1" applyFont="1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17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2" borderId="17" xfId="0" applyFill="1" applyBorder="1" applyAlignment="1" applyProtection="1"/>
    <xf numFmtId="0" fontId="0" fillId="2" borderId="9" xfId="0" applyFill="1" applyBorder="1" applyAlignment="1" applyProtection="1"/>
    <xf numFmtId="0" fontId="0" fillId="2" borderId="18" xfId="0" applyFill="1" applyBorder="1" applyAlignment="1" applyProtection="1">
      <alignment horizontal="left"/>
    </xf>
    <xf numFmtId="0" fontId="0" fillId="2" borderId="25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0" fillId="2" borderId="35" xfId="0" applyFill="1" applyBorder="1" applyAlignment="1" applyProtection="1">
      <alignment horizontal="left"/>
    </xf>
    <xf numFmtId="0" fontId="0" fillId="2" borderId="29" xfId="0" applyFill="1" applyBorder="1" applyAlignment="1" applyProtection="1">
      <alignment horizontal="left"/>
    </xf>
    <xf numFmtId="0" fontId="0" fillId="2" borderId="36" xfId="0" applyFill="1" applyBorder="1" applyAlignment="1" applyProtection="1">
      <alignment horizontal="left"/>
    </xf>
    <xf numFmtId="0" fontId="0" fillId="2" borderId="39" xfId="0" applyFill="1" applyBorder="1" applyAlignment="1" applyProtection="1">
      <alignment horizontal="left"/>
    </xf>
    <xf numFmtId="0" fontId="0" fillId="2" borderId="37" xfId="0" applyFill="1" applyBorder="1" applyAlignment="1" applyProtection="1">
      <alignment horizontal="left"/>
    </xf>
    <xf numFmtId="0" fontId="0" fillId="2" borderId="49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2" fillId="2" borderId="7" xfId="0" applyFont="1" applyFill="1" applyBorder="1" applyAlignment="1" applyProtection="1">
      <alignment horizontal="left"/>
    </xf>
    <xf numFmtId="0" fontId="2" fillId="2" borderId="30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41" xfId="0" applyFill="1" applyBorder="1" applyAlignment="1" applyProtection="1">
      <alignment horizontal="left"/>
    </xf>
    <xf numFmtId="0" fontId="0" fillId="2" borderId="42" xfId="0" applyFill="1" applyBorder="1" applyAlignment="1" applyProtection="1">
      <alignment horizontal="left"/>
    </xf>
    <xf numFmtId="0" fontId="0" fillId="2" borderId="30" xfId="0" applyFill="1" applyBorder="1" applyAlignment="1" applyProtection="1">
      <alignment horizontal="left"/>
    </xf>
    <xf numFmtId="0" fontId="2" fillId="2" borderId="7" xfId="0" applyFont="1" applyFill="1" applyBorder="1" applyAlignment="1" applyProtection="1"/>
    <xf numFmtId="0" fontId="0" fillId="2" borderId="30" xfId="0" applyFill="1" applyBorder="1" applyAlignment="1" applyProtection="1"/>
    <xf numFmtId="0" fontId="0" fillId="2" borderId="6" xfId="0" applyFill="1" applyBorder="1" applyAlignment="1" applyProtection="1"/>
    <xf numFmtId="0" fontId="5" fillId="2" borderId="26" xfId="0" applyFont="1" applyFill="1" applyBorder="1" applyAlignment="1" applyProtection="1"/>
    <xf numFmtId="0" fontId="5" fillId="2" borderId="27" xfId="0" applyFont="1" applyFill="1" applyBorder="1" applyAlignment="1" applyProtection="1"/>
    <xf numFmtId="0" fontId="5" fillId="2" borderId="23" xfId="0" applyFont="1" applyFill="1" applyBorder="1" applyAlignment="1" applyProtection="1"/>
    <xf numFmtId="0" fontId="17" fillId="2" borderId="39" xfId="0" applyFont="1" applyFill="1" applyBorder="1" applyAlignment="1">
      <alignment horizontal="left"/>
    </xf>
    <xf numFmtId="0" fontId="17" fillId="2" borderId="37" xfId="0" applyFont="1" applyFill="1" applyBorder="1" applyAlignment="1">
      <alignment horizontal="left"/>
    </xf>
    <xf numFmtId="0" fontId="17" fillId="2" borderId="49" xfId="0" applyFont="1" applyFill="1" applyBorder="1" applyAlignment="1">
      <alignment horizontal="left"/>
    </xf>
    <xf numFmtId="0" fontId="2" fillId="2" borderId="7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2" borderId="40" xfId="0" applyFill="1" applyBorder="1" applyAlignment="1" applyProtection="1"/>
    <xf numFmtId="0" fontId="0" fillId="2" borderId="41" xfId="0" applyFill="1" applyBorder="1" applyAlignment="1" applyProtection="1"/>
    <xf numFmtId="0" fontId="0" fillId="2" borderId="42" xfId="0" applyFill="1" applyBorder="1" applyAlignment="1" applyProtection="1"/>
    <xf numFmtId="0" fontId="0" fillId="2" borderId="10" xfId="0" applyFill="1" applyBorder="1" applyAlignment="1" applyProtection="1"/>
    <xf numFmtId="0" fontId="0" fillId="2" borderId="28" xfId="0" applyFill="1" applyBorder="1" applyAlignment="1" applyProtection="1"/>
    <xf numFmtId="0" fontId="0" fillId="2" borderId="11" xfId="0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1" fillId="2" borderId="52" xfId="0" applyFont="1" applyFill="1" applyBorder="1" applyAlignment="1" applyProtection="1"/>
    <xf numFmtId="0" fontId="1" fillId="2" borderId="22" xfId="0" applyFont="1" applyFill="1" applyBorder="1" applyAlignment="1" applyProtection="1"/>
    <xf numFmtId="0" fontId="0" fillId="2" borderId="50" xfId="0" applyFill="1" applyBorder="1" applyAlignment="1" applyProtection="1"/>
    <xf numFmtId="0" fontId="0" fillId="2" borderId="1" xfId="0" applyFill="1" applyBorder="1" applyAlignment="1" applyProtection="1"/>
    <xf numFmtId="0" fontId="0" fillId="2" borderId="39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</xf>
    <xf numFmtId="0" fontId="1" fillId="2" borderId="44" xfId="0" applyFont="1" applyFill="1" applyBorder="1" applyAlignment="1" applyProtection="1"/>
    <xf numFmtId="0" fontId="1" fillId="0" borderId="4" xfId="0" applyFont="1" applyBorder="1" applyAlignment="1" applyProtection="1"/>
    <xf numFmtId="0" fontId="1" fillId="2" borderId="5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</xf>
    <xf numFmtId="14" fontId="1" fillId="2" borderId="4" xfId="0" applyNumberFormat="1" applyFont="1" applyFill="1" applyBorder="1" applyAlignment="1" applyProtection="1">
      <alignment horizontal="left"/>
    </xf>
    <xf numFmtId="14" fontId="1" fillId="2" borderId="15" xfId="0" applyNumberFormat="1" applyFont="1" applyFill="1" applyBorder="1" applyAlignment="1" applyProtection="1">
      <alignment horizontal="left"/>
    </xf>
    <xf numFmtId="14" fontId="1" fillId="2" borderId="1" xfId="0" applyNumberFormat="1" applyFont="1" applyFill="1" applyBorder="1" applyAlignment="1" applyProtection="1">
      <alignment horizontal="left"/>
    </xf>
    <xf numFmtId="14" fontId="1" fillId="2" borderId="16" xfId="0" applyNumberFormat="1" applyFont="1" applyFill="1" applyBorder="1" applyAlignment="1" applyProtection="1">
      <alignment horizontal="left"/>
    </xf>
    <xf numFmtId="0" fontId="17" fillId="2" borderId="35" xfId="0" applyFont="1" applyFill="1" applyBorder="1" applyAlignment="1" applyProtection="1">
      <alignment horizontal="left"/>
    </xf>
    <xf numFmtId="0" fontId="17" fillId="2" borderId="29" xfId="0" applyFont="1" applyFill="1" applyBorder="1" applyAlignment="1" applyProtection="1">
      <alignment horizontal="left"/>
    </xf>
    <xf numFmtId="0" fontId="17" fillId="2" borderId="36" xfId="0" applyFont="1" applyFill="1" applyBorder="1" applyAlignment="1" applyProtection="1">
      <alignment horizontal="left"/>
    </xf>
    <xf numFmtId="0" fontId="0" fillId="2" borderId="30" xfId="0" applyFill="1" applyBorder="1" applyAlignment="1" applyProtection="1">
      <alignment horizontal="center"/>
    </xf>
    <xf numFmtId="0" fontId="1" fillId="2" borderId="45" xfId="0" applyFont="1" applyFill="1" applyBorder="1" applyAlignment="1" applyProtection="1"/>
    <xf numFmtId="0" fontId="0" fillId="2" borderId="12" xfId="0" applyFill="1" applyBorder="1" applyAlignment="1" applyProtection="1"/>
    <xf numFmtId="0" fontId="0" fillId="2" borderId="40" xfId="0" applyFill="1" applyBorder="1" applyAlignment="1" applyProtection="1">
      <alignment horizontal="left"/>
    </xf>
    <xf numFmtId="0" fontId="5" fillId="2" borderId="40" xfId="0" applyFont="1" applyFill="1" applyBorder="1" applyAlignment="1" applyProtection="1">
      <alignment horizontal="left"/>
    </xf>
    <xf numFmtId="0" fontId="5" fillId="2" borderId="41" xfId="0" applyFont="1" applyFill="1" applyBorder="1" applyAlignment="1" applyProtection="1">
      <alignment horizontal="left"/>
    </xf>
    <xf numFmtId="0" fontId="5" fillId="2" borderId="42" xfId="0" applyFont="1" applyFill="1" applyBorder="1" applyAlignment="1" applyProtection="1">
      <alignment horizontal="left"/>
    </xf>
    <xf numFmtId="166" fontId="13" fillId="2" borderId="40" xfId="0" applyNumberFormat="1" applyFont="1" applyFill="1" applyBorder="1" applyAlignment="1" applyProtection="1">
      <alignment horizontal="center"/>
    </xf>
    <xf numFmtId="166" fontId="13" fillId="2" borderId="42" xfId="0" applyNumberFormat="1" applyFont="1" applyFill="1" applyBorder="1" applyAlignment="1" applyProtection="1">
      <alignment horizontal="center"/>
    </xf>
    <xf numFmtId="166" fontId="13" fillId="2" borderId="41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 vertical="top" wrapText="1"/>
    </xf>
    <xf numFmtId="0" fontId="0" fillId="2" borderId="17" xfId="0" applyFill="1" applyBorder="1" applyProtection="1"/>
    <xf numFmtId="0" fontId="0" fillId="2" borderId="9" xfId="0" applyFill="1" applyBorder="1" applyProtection="1"/>
    <xf numFmtId="166" fontId="13" fillId="2" borderId="5" xfId="0" applyNumberFormat="1" applyFont="1" applyFill="1" applyBorder="1" applyAlignment="1" applyProtection="1">
      <alignment horizontal="center"/>
    </xf>
    <xf numFmtId="166" fontId="13" fillId="2" borderId="9" xfId="0" applyNumberFormat="1" applyFont="1" applyFill="1" applyBorder="1" applyAlignment="1" applyProtection="1">
      <alignment horizontal="center"/>
    </xf>
    <xf numFmtId="166" fontId="13" fillId="2" borderId="5" xfId="0" applyNumberFormat="1" applyFont="1" applyFill="1" applyBorder="1" applyAlignment="1" applyProtection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</xf>
    <xf numFmtId="166" fontId="0" fillId="0" borderId="9" xfId="0" applyNumberFormat="1" applyBorder="1" applyAlignment="1" applyProtection="1">
      <alignment horizontal="center" vertical="center"/>
    </xf>
    <xf numFmtId="0" fontId="0" fillId="2" borderId="29" xfId="0" applyFill="1" applyBorder="1" applyAlignment="1" applyProtection="1"/>
    <xf numFmtId="0" fontId="2" fillId="2" borderId="46" xfId="0" applyFont="1" applyFill="1" applyBorder="1" applyAlignment="1" applyProtection="1"/>
    <xf numFmtId="0" fontId="0" fillId="2" borderId="47" xfId="0" applyFill="1" applyBorder="1" applyAlignment="1" applyProtection="1"/>
    <xf numFmtId="0" fontId="0" fillId="2" borderId="48" xfId="0" applyFill="1" applyBorder="1" applyAlignment="1" applyProtection="1"/>
    <xf numFmtId="0" fontId="0" fillId="2" borderId="37" xfId="0" applyFill="1" applyBorder="1" applyAlignment="1" applyProtection="1"/>
    <xf numFmtId="0" fontId="5" fillId="2" borderId="2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166" fontId="13" fillId="2" borderId="53" xfId="0" applyNumberFormat="1" applyFont="1" applyFill="1" applyBorder="1" applyAlignment="1" applyProtection="1">
      <alignment horizontal="center"/>
    </xf>
    <xf numFmtId="166" fontId="13" fillId="2" borderId="29" xfId="0" applyNumberFormat="1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top" wrapText="1"/>
    </xf>
    <xf numFmtId="0" fontId="0" fillId="2" borderId="28" xfId="0" applyFill="1" applyBorder="1" applyProtection="1"/>
    <xf numFmtId="0" fontId="0" fillId="2" borderId="11" xfId="0" applyFill="1" applyBorder="1" applyProtection="1"/>
    <xf numFmtId="166" fontId="13" fillId="2" borderId="17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166" fontId="13" fillId="2" borderId="26" xfId="0" applyNumberFormat="1" applyFont="1" applyFill="1" applyBorder="1" applyAlignment="1" applyProtection="1">
      <alignment horizontal="center" vertical="center"/>
    </xf>
    <xf numFmtId="166" fontId="0" fillId="0" borderId="27" xfId="0" applyNumberFormat="1" applyBorder="1" applyAlignment="1" applyProtection="1">
      <alignment horizontal="center" vertical="center"/>
    </xf>
    <xf numFmtId="166" fontId="0" fillId="0" borderId="23" xfId="0" applyNumberForma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left"/>
    </xf>
    <xf numFmtId="0" fontId="3" fillId="2" borderId="27" xfId="0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>
      <alignment horizontal="left"/>
    </xf>
    <xf numFmtId="10" fontId="5" fillId="2" borderId="18" xfId="0" applyNumberFormat="1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5" fillId="2" borderId="40" xfId="0" applyFont="1" applyFill="1" applyBorder="1" applyAlignment="1" applyProtection="1"/>
    <xf numFmtId="10" fontId="5" fillId="2" borderId="45" xfId="0" applyNumberFormat="1" applyFont="1" applyFill="1" applyBorder="1" applyAlignment="1" applyProtection="1">
      <alignment horizontal="center"/>
    </xf>
    <xf numFmtId="10" fontId="5" fillId="2" borderId="12" xfId="0" applyNumberFormat="1" applyFont="1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5" fillId="2" borderId="10" xfId="0" applyFont="1" applyFill="1" applyBorder="1" applyAlignment="1" applyProtection="1"/>
    <xf numFmtId="10" fontId="5" fillId="2" borderId="11" xfId="0" applyNumberFormat="1" applyFont="1" applyFill="1" applyBorder="1" applyAlignment="1" applyProtection="1">
      <alignment horizontal="center"/>
    </xf>
    <xf numFmtId="10" fontId="5" fillId="2" borderId="4" xfId="0" applyNumberFormat="1" applyFont="1" applyFill="1" applyBorder="1" applyAlignment="1" applyProtection="1">
      <alignment horizontal="center"/>
    </xf>
    <xf numFmtId="10" fontId="5" fillId="2" borderId="8" xfId="0" applyNumberFormat="1" applyFont="1" applyFill="1" applyBorder="1" applyAlignment="1" applyProtection="1">
      <alignment horizontal="center"/>
    </xf>
    <xf numFmtId="0" fontId="5" fillId="2" borderId="38" xfId="0" applyFont="1" applyFill="1" applyBorder="1" applyAlignment="1" applyProtection="1">
      <alignment horizontal="left" wrapText="1"/>
    </xf>
    <xf numFmtId="0" fontId="5" fillId="2" borderId="17" xfId="0" applyFont="1" applyFill="1" applyBorder="1" applyAlignment="1" applyProtection="1">
      <alignment horizontal="left" wrapText="1"/>
    </xf>
    <xf numFmtId="0" fontId="5" fillId="2" borderId="13" xfId="0" applyFont="1" applyFill="1" applyBorder="1" applyAlignment="1" applyProtection="1">
      <alignment horizontal="left" wrapText="1"/>
    </xf>
    <xf numFmtId="0" fontId="0" fillId="2" borderId="0" xfId="0" applyFill="1" applyAlignment="1" applyProtection="1"/>
    <xf numFmtId="0" fontId="14" fillId="2" borderId="33" xfId="0" applyFont="1" applyFill="1" applyBorder="1" applyAlignment="1" applyProtection="1">
      <alignment horizontal="left" vertical="center" wrapText="1"/>
    </xf>
    <xf numFmtId="0" fontId="14" fillId="2" borderId="30" xfId="0" applyFont="1" applyFill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left" vertical="center" wrapText="1"/>
    </xf>
    <xf numFmtId="10" fontId="5" fillId="2" borderId="9" xfId="0" applyNumberFormat="1" applyFont="1" applyFill="1" applyBorder="1" applyAlignment="1" applyProtection="1">
      <alignment horizontal="center"/>
    </xf>
    <xf numFmtId="10" fontId="5" fillId="2" borderId="1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wrapText="1"/>
    </xf>
    <xf numFmtId="0" fontId="5" fillId="2" borderId="28" xfId="0" applyFont="1" applyFill="1" applyBorder="1" applyAlignment="1" applyProtection="1">
      <alignment horizontal="left" wrapText="1"/>
    </xf>
    <xf numFmtId="0" fontId="5" fillId="2" borderId="11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left" wrapText="1"/>
    </xf>
    <xf numFmtId="0" fontId="5" fillId="2" borderId="25" xfId="0" applyFont="1" applyFill="1" applyBorder="1" applyAlignment="1" applyProtection="1">
      <alignment horizontal="left" wrapText="1"/>
    </xf>
    <xf numFmtId="0" fontId="5" fillId="2" borderId="19" xfId="0" applyFont="1" applyFill="1" applyBorder="1" applyAlignment="1" applyProtection="1">
      <alignment horizontal="left" wrapText="1"/>
    </xf>
    <xf numFmtId="0" fontId="2" fillId="2" borderId="43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0" fillId="2" borderId="10" xfId="0" applyFill="1" applyBorder="1" applyAlignment="1" applyProtection="1">
      <alignment horizontal="left"/>
    </xf>
    <xf numFmtId="0" fontId="0" fillId="2" borderId="28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44" xfId="0" applyFill="1" applyBorder="1" applyAlignment="1" applyProtection="1">
      <alignment horizontal="left"/>
    </xf>
    <xf numFmtId="0" fontId="0" fillId="2" borderId="45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33" xfId="0" applyFill="1" applyBorder="1" applyAlignment="1" applyProtection="1">
      <alignment horizontal="left"/>
    </xf>
    <xf numFmtId="0" fontId="0" fillId="2" borderId="34" xfId="0" applyFill="1" applyBorder="1" applyAlignment="1" applyProtection="1">
      <alignment horizontal="left"/>
    </xf>
    <xf numFmtId="0" fontId="5" fillId="2" borderId="5" xfId="0" applyFont="1" applyFill="1" applyBorder="1" applyAlignment="1" applyProtection="1"/>
    <xf numFmtId="0" fontId="13" fillId="2" borderId="5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5" fillId="2" borderId="33" xfId="0" applyFont="1" applyFill="1" applyBorder="1" applyAlignment="1" applyProtection="1"/>
    <xf numFmtId="0" fontId="0" fillId="2" borderId="34" xfId="0" applyFill="1" applyBorder="1" applyAlignment="1" applyProtection="1"/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3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/>
    </xf>
    <xf numFmtId="10" fontId="5" fillId="2" borderId="54" xfId="0" applyNumberFormat="1" applyFont="1" applyFill="1" applyBorder="1" applyAlignment="1" applyProtection="1">
      <alignment horizontal="center"/>
    </xf>
    <xf numFmtId="10" fontId="5" fillId="2" borderId="21" xfId="0" applyNumberFormat="1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left"/>
    </xf>
    <xf numFmtId="10" fontId="5" fillId="2" borderId="50" xfId="0" applyNumberFormat="1" applyFont="1" applyFill="1" applyBorder="1" applyAlignment="1" applyProtection="1">
      <alignment horizontal="center"/>
    </xf>
    <xf numFmtId="0" fontId="0" fillId="2" borderId="25" xfId="0" applyFill="1" applyBorder="1" applyAlignment="1" applyProtection="1"/>
    <xf numFmtId="0" fontId="5" fillId="2" borderId="17" xfId="0" applyFont="1" applyFill="1" applyBorder="1" applyAlignment="1" applyProtection="1"/>
    <xf numFmtId="0" fontId="5" fillId="2" borderId="9" xfId="0" applyFont="1" applyFill="1" applyBorder="1" applyAlignment="1" applyProtection="1"/>
    <xf numFmtId="0" fontId="5" fillId="2" borderId="5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3" fillId="2" borderId="39" xfId="0" applyFont="1" applyFill="1" applyBorder="1" applyAlignment="1" applyProtection="1">
      <alignment horizontal="left"/>
    </xf>
    <xf numFmtId="0" fontId="0" fillId="0" borderId="37" xfId="0" applyBorder="1" applyAlignment="1" applyProtection="1"/>
    <xf numFmtId="0" fontId="0" fillId="0" borderId="6" xfId="0" applyBorder="1" applyAlignment="1" applyProtection="1"/>
    <xf numFmtId="0" fontId="5" fillId="2" borderId="33" xfId="0" applyFont="1" applyFill="1" applyBorder="1" applyAlignment="1" applyProtection="1">
      <alignment horizontal="left"/>
    </xf>
    <xf numFmtId="0" fontId="5" fillId="2" borderId="30" xfId="0" applyFont="1" applyFill="1" applyBorder="1" applyAlignment="1" applyProtection="1">
      <alignment horizontal="left"/>
    </xf>
    <xf numFmtId="0" fontId="5" fillId="2" borderId="34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10" fontId="5" fillId="2" borderId="19" xfId="0" applyNumberFormat="1" applyFont="1" applyFill="1" applyBorder="1" applyAlignment="1" applyProtection="1">
      <alignment horizontal="center"/>
    </xf>
    <xf numFmtId="10" fontId="5" fillId="2" borderId="22" xfId="0" applyNumberFormat="1" applyFont="1" applyFill="1" applyBorder="1" applyAlignment="1" applyProtection="1">
      <alignment horizontal="center"/>
    </xf>
    <xf numFmtId="0" fontId="3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7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 applyProtection="1"/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/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2" borderId="7" xfId="0" applyFont="1" applyFill="1" applyBorder="1" applyAlignment="1" applyProtection="1">
      <alignment horizontal="right"/>
    </xf>
    <xf numFmtId="0" fontId="2" fillId="2" borderId="30" xfId="0" applyFont="1" applyFill="1" applyBorder="1" applyAlignment="1" applyProtection="1">
      <alignment horizontal="right"/>
    </xf>
    <xf numFmtId="0" fontId="2" fillId="0" borderId="4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164" fontId="10" fillId="0" borderId="17" xfId="0" applyNumberFormat="1" applyFont="1" applyBorder="1" applyAlignment="1">
      <alignment horizontal="left"/>
    </xf>
    <xf numFmtId="164" fontId="10" fillId="0" borderId="9" xfId="0" applyNumberFormat="1" applyFont="1" applyBorder="1" applyAlignment="1">
      <alignment horizontal="left"/>
    </xf>
    <xf numFmtId="0" fontId="4" fillId="0" borderId="17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3" fillId="0" borderId="17" xfId="0" applyFont="1" applyBorder="1" applyAlignment="1"/>
    <xf numFmtId="0" fontId="3" fillId="0" borderId="9" xfId="0" applyFont="1" applyBorder="1" applyAlignment="1"/>
    <xf numFmtId="165" fontId="4" fillId="0" borderId="17" xfId="0" applyNumberFormat="1" applyFont="1" applyBorder="1" applyAlignment="1" applyProtection="1">
      <alignment horizontal="left"/>
      <protection locked="0"/>
    </xf>
    <xf numFmtId="165" fontId="4" fillId="0" borderId="9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4" fontId="3" fillId="0" borderId="17" xfId="0" applyNumberFormat="1" applyFont="1" applyBorder="1" applyAlignment="1" applyProtection="1">
      <alignment horizontal="left"/>
      <protection locked="0"/>
    </xf>
    <xf numFmtId="14" fontId="3" fillId="0" borderId="9" xfId="0" applyNumberFormat="1" applyFont="1" applyBorder="1" applyAlignment="1" applyProtection="1">
      <alignment horizontal="left"/>
      <protection locked="0"/>
    </xf>
    <xf numFmtId="0" fontId="10" fillId="0" borderId="17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0" xfId="0" applyBorder="1"/>
    <xf numFmtId="0" fontId="0" fillId="0" borderId="6" xfId="0" applyBorder="1"/>
    <xf numFmtId="14" fontId="3" fillId="0" borderId="17" xfId="0" applyNumberFormat="1" applyFont="1" applyBorder="1" applyAlignment="1" applyProtection="1">
      <protection locked="0"/>
    </xf>
    <xf numFmtId="14" fontId="3" fillId="0" borderId="9" xfId="0" applyNumberFormat="1" applyFont="1" applyBorder="1" applyAlignment="1" applyProtection="1">
      <protection locked="0"/>
    </xf>
    <xf numFmtId="0" fontId="10" fillId="0" borderId="25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9" xfId="0" applyFont="1" applyBorder="1" applyAlignment="1">
      <alignment horizontal="left"/>
    </xf>
    <xf numFmtId="165" fontId="3" fillId="0" borderId="17" xfId="0" applyNumberFormat="1" applyFont="1" applyBorder="1" applyAlignment="1">
      <alignment horizontal="left"/>
    </xf>
    <xf numFmtId="165" fontId="3" fillId="0" borderId="9" xfId="0" applyNumberFormat="1" applyFont="1" applyBorder="1" applyAlignment="1">
      <alignment horizontal="left"/>
    </xf>
    <xf numFmtId="165" fontId="10" fillId="0" borderId="17" xfId="0" applyNumberFormat="1" applyFont="1" applyBorder="1" applyAlignment="1">
      <alignment horizontal="left"/>
    </xf>
    <xf numFmtId="165" fontId="10" fillId="0" borderId="9" xfId="0" applyNumberFormat="1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9" xfId="0" applyFont="1" applyBorder="1" applyAlignment="1" applyProtection="1">
      <alignment horizontal="left"/>
      <protection locked="0"/>
    </xf>
    <xf numFmtId="0" fontId="10" fillId="0" borderId="5" xfId="0" applyFont="1" applyBorder="1" applyAlignment="1">
      <alignment horizontal="left"/>
    </xf>
    <xf numFmtId="0" fontId="10" fillId="0" borderId="26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49" fontId="0" fillId="2" borderId="7" xfId="0" applyNumberFormat="1" applyFill="1" applyBorder="1" applyAlignment="1" applyProtection="1">
      <alignment horizontal="center"/>
    </xf>
    <xf numFmtId="49" fontId="0" fillId="2" borderId="6" xfId="0" applyNumberFormat="1" applyFill="1" applyBorder="1" applyAlignment="1" applyProtection="1">
      <alignment horizontal="center"/>
    </xf>
    <xf numFmtId="0" fontId="0" fillId="0" borderId="37" xfId="0" applyBorder="1" applyAlignment="1">
      <alignment horizontal="center"/>
    </xf>
    <xf numFmtId="49" fontId="0" fillId="2" borderId="30" xfId="0" applyNumberFormat="1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29085317781927383"/>
          <c:y val="0.19940915805022166"/>
          <c:w val="0.41932189593732755"/>
          <c:h val="0.602658788774002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6532724776309446"/>
                  <c:y val="-6.898738839328981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0.10768287057642989"/>
                  <c:y val="-4.6380317674470893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Outros afastamentos
13%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dLbl>
              <c:idx val="2"/>
              <c:layout>
                <c:manualLayout>
                  <c:x val="8.2177425663518683E-2"/>
                  <c:y val="5.7085412329367258E-2"/>
                </c:manualLayout>
              </c:layout>
              <c:tx>
                <c:rich>
                  <a:bodyPr/>
                  <a:lstStyle/>
                  <a:p>
                    <a:pPr>
                      <a:defRPr sz="9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Qualificação sem afastamento                                                                    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dLbl>
              <c:idx val="3"/>
              <c:layout>
                <c:manualLayout>
                  <c:x val="0.12113403090800703"/>
                  <c:y val="6.54023269247917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-6.9087623039925786E-2"/>
                  <c:y val="7.96078112097140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5"/>
              <c:layout>
                <c:manualLayout>
                  <c:x val="-8.253576216641989E-2"/>
                  <c:y val="7.594412589120599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6"/>
              <c:layout>
                <c:manualLayout>
                  <c:x val="-8.9569019699875657E-2"/>
                  <c:y val="8.2938081779659386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7"/>
              <c:layout>
                <c:manualLayout>
                  <c:x val="-6.0515601017498734E-2"/>
                  <c:y val="2.479783823181629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8"/>
              <c:layout>
                <c:manualLayout>
                  <c:x val="-5.5588555027743833E-2"/>
                  <c:y val="3.1120777554208981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9"/>
              <c:layout>
                <c:manualLayout>
                  <c:x val="-0.17838414083131698"/>
                  <c:y val="2.788587911001524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0"/>
              <c:layout>
                <c:manualLayout>
                  <c:x val="-0.21839331234674805"/>
                  <c:y val="3.398271670989428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1"/>
              <c:layout>
                <c:manualLayout>
                  <c:x val="-6.1933625203324412E-2"/>
                  <c:y val="5.4524942137033471E-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2"/>
              <c:layout>
                <c:manualLayout>
                  <c:x val="-0.11299760191846521"/>
                  <c:y val="-4.484242276214735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3"/>
              <c:layout>
                <c:manualLayout>
                  <c:x val="-9.6008394634123986E-2"/>
                  <c:y val="-9.133641160438400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4"/>
              <c:layout>
                <c:manualLayout>
                  <c:x val="-3.3015405448419674E-2"/>
                  <c:y val="-0.131854522615987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5"/>
              <c:layout>
                <c:manualLayout>
                  <c:x val="0.15889121773447387"/>
                  <c:y val="-0.1297612983015232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dLbl>
              <c:idx val="16"/>
              <c:layout>
                <c:manualLayout>
                  <c:x val="0.26850312775651242"/>
                  <c:y val="-7.874822146493137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bestFit"/>
              <c:showLegendKey val="1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Resumo!$A$149:$A$165</c:f>
              <c:strCache>
                <c:ptCount val="17"/>
                <c:pt idx="0">
                  <c:v>Afastamentos para capacitação</c:v>
                </c:pt>
                <c:pt idx="1">
                  <c:v>Outros afastamentos</c:v>
                </c:pt>
                <c:pt idx="2">
                  <c:v>Qualificação sem afastamento                                                                    </c:v>
                </c:pt>
                <c:pt idx="3">
                  <c:v>Aulas na graduação</c:v>
                </c:pt>
                <c:pt idx="4">
                  <c:v>Atividades acessórias graduação</c:v>
                </c:pt>
                <c:pt idx="5">
                  <c:v>Aulas na pós-graduação</c:v>
                </c:pt>
                <c:pt idx="6">
                  <c:v>Atividades acessórias na pós-graduação</c:v>
                </c:pt>
                <c:pt idx="7">
                  <c:v>Orientações na graduação</c:v>
                </c:pt>
                <c:pt idx="8">
                  <c:v>Orientações na pós-graduação</c:v>
                </c:pt>
                <c:pt idx="9">
                  <c:v>Pesquisa</c:v>
                </c:pt>
                <c:pt idx="10">
                  <c:v>Extensão   </c:v>
                </c:pt>
                <c:pt idx="11">
                  <c:v>Atividades de apoio acadêmico  </c:v>
                </c:pt>
                <c:pt idx="12">
                  <c:v>Bancas e comissões examinadoras</c:v>
                </c:pt>
                <c:pt idx="13">
                  <c:v>Cargos de direção (CDs e FGs)</c:v>
                </c:pt>
                <c:pt idx="14">
                  <c:v>Atividades administrativas</c:v>
                </c:pt>
                <c:pt idx="15">
                  <c:v>Atividades de representação</c:v>
                </c:pt>
                <c:pt idx="16">
                  <c:v>Outras atividades acadêmicas</c:v>
                </c:pt>
              </c:strCache>
            </c:strRef>
          </c:cat>
          <c:val>
            <c:numRef>
              <c:f>Resumo!$D$149:$D$165</c:f>
              <c:numCache>
                <c:formatCode>0;[Red]0</c:formatCode>
                <c:ptCount val="17"/>
                <c:pt idx="0">
                  <c:v>5824</c:v>
                </c:pt>
                <c:pt idx="1">
                  <c:v>0</c:v>
                </c:pt>
                <c:pt idx="2">
                  <c:v>770</c:v>
                </c:pt>
                <c:pt idx="3">
                  <c:v>4639</c:v>
                </c:pt>
                <c:pt idx="4">
                  <c:v>7179</c:v>
                </c:pt>
                <c:pt idx="5">
                  <c:v>1260</c:v>
                </c:pt>
                <c:pt idx="6">
                  <c:v>1900</c:v>
                </c:pt>
                <c:pt idx="7">
                  <c:v>1916</c:v>
                </c:pt>
                <c:pt idx="8">
                  <c:v>1244</c:v>
                </c:pt>
                <c:pt idx="9">
                  <c:v>2311</c:v>
                </c:pt>
                <c:pt idx="10">
                  <c:v>495</c:v>
                </c:pt>
                <c:pt idx="11">
                  <c:v>220</c:v>
                </c:pt>
                <c:pt idx="12">
                  <c:v>396</c:v>
                </c:pt>
                <c:pt idx="13">
                  <c:v>918</c:v>
                </c:pt>
                <c:pt idx="14">
                  <c:v>1135</c:v>
                </c:pt>
                <c:pt idx="15">
                  <c:v>214</c:v>
                </c:pt>
                <c:pt idx="16">
                  <c:v>1034</c:v>
                </c:pt>
              </c:numCache>
            </c:numRef>
          </c:val>
        </c:ser>
        <c:dLbls>
          <c:showLegendKey val="1"/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39370078740157488" l="0.78740157480314954" r="0.39370078740157488" t="0.39370078740157488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15</xdr:col>
      <xdr:colOff>581025</xdr:colOff>
      <xdr:row>41</xdr:row>
      <xdr:rowOff>152400</xdr:rowOff>
    </xdr:to>
    <xdr:graphicFrame macro="">
      <xdr:nvGraphicFramePr>
        <xdr:cNvPr id="153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workbookViewId="0">
      <selection sqref="A1:J1"/>
    </sheetView>
  </sheetViews>
  <sheetFormatPr defaultRowHeight="12.75"/>
  <cols>
    <col min="6" max="6" width="8.140625" customWidth="1"/>
    <col min="7" max="7" width="10.5703125" customWidth="1"/>
    <col min="10" max="10" width="2.7109375" customWidth="1"/>
  </cols>
  <sheetData>
    <row r="1" spans="1:16" ht="16.5" thickBot="1">
      <c r="A1" s="191" t="s">
        <v>283</v>
      </c>
      <c r="B1" s="192"/>
      <c r="C1" s="192"/>
      <c r="D1" s="192"/>
      <c r="E1" s="192"/>
      <c r="F1" s="193"/>
      <c r="G1" s="192"/>
      <c r="H1" s="192"/>
      <c r="I1" s="192"/>
      <c r="J1" s="192"/>
      <c r="K1" s="197" t="s">
        <v>288</v>
      </c>
      <c r="L1" s="197"/>
      <c r="M1" s="197"/>
      <c r="N1" s="197"/>
      <c r="O1" s="197"/>
      <c r="P1" s="198"/>
    </row>
    <row r="2" spans="1:16" ht="16.5" thickBot="1">
      <c r="A2" s="195"/>
      <c r="B2" s="195"/>
      <c r="C2" s="195"/>
      <c r="D2" s="195"/>
      <c r="E2" s="195"/>
      <c r="F2" s="196"/>
      <c r="G2" s="152" t="s">
        <v>73</v>
      </c>
      <c r="H2" s="153" t="s">
        <v>289</v>
      </c>
      <c r="I2" s="194"/>
      <c r="J2" s="195"/>
      <c r="K2" s="195"/>
      <c r="L2" s="195"/>
      <c r="M2" s="195"/>
      <c r="N2" s="195"/>
      <c r="O2" s="195"/>
      <c r="P2" s="195"/>
    </row>
  </sheetData>
  <mergeCells count="4">
    <mergeCell ref="A1:J1"/>
    <mergeCell ref="I2:P2"/>
    <mergeCell ref="A2:F2"/>
    <mergeCell ref="K1:P1"/>
  </mergeCells>
  <phoneticPr fontId="10" type="noConversion"/>
  <printOptions horizontalCentered="1" verticalCentered="1"/>
  <pageMargins left="0.78740157480314965" right="0.39370078740157483" top="0.59055118110236227" bottom="0.59055118110236227" header="0.31496062992125984" footer="0.31496062992125984"/>
  <pageSetup paperSize="9" scale="93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selection activeCell="E3" sqref="E3:Q3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6.28515625" customWidth="1"/>
    <col min="6" max="6" width="14.7109375" customWidth="1"/>
    <col min="7" max="7" width="5.140625" customWidth="1"/>
    <col min="8" max="8" width="5.7109375" customWidth="1"/>
    <col min="9" max="10" width="5.5703125" customWidth="1"/>
    <col min="11" max="11" width="6.28515625" customWidth="1"/>
    <col min="12" max="12" width="5" customWidth="1"/>
    <col min="13" max="13" width="5.85546875" customWidth="1"/>
    <col min="14" max="15" width="5" customWidth="1"/>
    <col min="16" max="16" width="3.7109375" customWidth="1"/>
    <col min="17" max="17" width="2.7109375" customWidth="1"/>
    <col min="18" max="18" width="8.7109375" customWidth="1"/>
    <col min="19" max="19" width="8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87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28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7"/>
      <c r="M6" s="416" t="s">
        <v>17</v>
      </c>
      <c r="N6" s="416"/>
      <c r="O6" s="416"/>
      <c r="P6" s="416"/>
      <c r="Q6" s="30"/>
      <c r="R6" s="31" t="s">
        <v>19</v>
      </c>
      <c r="S6" s="29" t="s">
        <v>23</v>
      </c>
    </row>
    <row r="7" spans="1:19">
      <c r="A7" s="425"/>
      <c r="B7" s="425"/>
      <c r="C7" s="425"/>
      <c r="D7" s="425"/>
      <c r="E7" s="425"/>
      <c r="F7" s="425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</row>
    <row r="8" spans="1:19" s="3" customFormat="1" ht="11.25">
      <c r="A8" s="418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32" customFormat="1" ht="12.75" customHeight="1">
      <c r="A9" s="390" t="s">
        <v>159</v>
      </c>
      <c r="B9" s="391"/>
      <c r="C9" s="391"/>
      <c r="D9" s="391"/>
      <c r="E9" s="391"/>
      <c r="F9" s="392"/>
      <c r="G9" s="407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</row>
    <row r="10" spans="1:19" s="3" customFormat="1" ht="13.5" customHeight="1">
      <c r="A10" s="421" t="s">
        <v>409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 t="s">
        <v>411</v>
      </c>
      <c r="N10" s="421"/>
      <c r="O10" s="421"/>
      <c r="P10" s="421"/>
      <c r="Q10" s="421"/>
      <c r="R10" s="33">
        <v>40909</v>
      </c>
      <c r="S10" s="33" t="s">
        <v>292</v>
      </c>
    </row>
    <row r="11" spans="1:19" s="3" customFormat="1" ht="13.5" customHeight="1">
      <c r="A11" s="421" t="s">
        <v>410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 t="s">
        <v>292</v>
      </c>
      <c r="N11" s="421"/>
      <c r="O11" s="421"/>
      <c r="P11" s="421"/>
      <c r="Q11" s="421"/>
      <c r="R11" s="33">
        <v>41974</v>
      </c>
      <c r="S11" s="33" t="s">
        <v>292</v>
      </c>
    </row>
    <row r="12" spans="1:19" s="3" customFormat="1" ht="11.25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32" customFormat="1" ht="12.75" customHeight="1">
      <c r="A13" s="390" t="s">
        <v>916</v>
      </c>
      <c r="B13" s="391"/>
      <c r="C13" s="391"/>
      <c r="D13" s="391"/>
      <c r="E13" s="391"/>
      <c r="F13" s="392"/>
      <c r="G13" s="407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3" customFormat="1" ht="13.5" customHeight="1">
      <c r="A14" s="421" t="s">
        <v>918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 t="s">
        <v>292</v>
      </c>
      <c r="N14" s="421"/>
      <c r="O14" s="421"/>
      <c r="P14" s="421"/>
      <c r="Q14" s="421"/>
      <c r="R14" s="33">
        <v>41641</v>
      </c>
      <c r="S14" s="33">
        <v>41973</v>
      </c>
    </row>
    <row r="15" spans="1:19" s="3" customFormat="1" ht="11.25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32" customFormat="1" ht="12.75" customHeight="1">
      <c r="A16" s="390" t="s">
        <v>558</v>
      </c>
      <c r="B16" s="391"/>
      <c r="C16" s="391"/>
      <c r="D16" s="391"/>
      <c r="E16" s="391"/>
      <c r="F16" s="392"/>
      <c r="G16" s="407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</row>
    <row r="17" spans="1:19" s="3" customFormat="1" ht="13.5" customHeight="1">
      <c r="A17" s="421" t="s">
        <v>569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 t="s">
        <v>292</v>
      </c>
      <c r="N17" s="421"/>
      <c r="O17" s="421"/>
      <c r="P17" s="421"/>
      <c r="Q17" s="421"/>
      <c r="R17" s="33">
        <v>41640</v>
      </c>
      <c r="S17" s="33" t="s">
        <v>292</v>
      </c>
    </row>
    <row r="18" spans="1:19" s="3" customFormat="1" ht="11.25">
      <c r="A18" s="418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32" customFormat="1" ht="12.75" customHeight="1">
      <c r="A19" s="390" t="s">
        <v>165</v>
      </c>
      <c r="B19" s="391"/>
      <c r="C19" s="391"/>
      <c r="D19" s="391"/>
      <c r="E19" s="391"/>
      <c r="F19" s="392"/>
      <c r="G19" s="407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s="3" customFormat="1" ht="13.5" customHeight="1">
      <c r="A20" s="421" t="s">
        <v>973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 t="s">
        <v>974</v>
      </c>
      <c r="N20" s="421"/>
      <c r="O20" s="421"/>
      <c r="P20" s="421"/>
      <c r="Q20" s="421"/>
      <c r="R20" s="33">
        <v>41641</v>
      </c>
      <c r="S20" s="33">
        <v>43100</v>
      </c>
    </row>
    <row r="21" spans="1:19" s="3" customFormat="1" ht="11.25">
      <c r="A21" s="418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32" customFormat="1" ht="12.75" customHeight="1">
      <c r="A22" s="390" t="s">
        <v>849</v>
      </c>
      <c r="B22" s="391"/>
      <c r="C22" s="391"/>
      <c r="D22" s="391"/>
      <c r="E22" s="391"/>
      <c r="F22" s="392"/>
      <c r="G22" s="407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</row>
    <row r="23" spans="1:19" s="3" customFormat="1" ht="13.5" customHeight="1">
      <c r="A23" s="421" t="s">
        <v>857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 t="s">
        <v>292</v>
      </c>
      <c r="N23" s="421"/>
      <c r="O23" s="421"/>
      <c r="P23" s="421"/>
      <c r="Q23" s="421"/>
      <c r="R23" s="33">
        <v>41852</v>
      </c>
      <c r="S23" s="33" t="s">
        <v>292</v>
      </c>
    </row>
    <row r="24" spans="1:19" s="3" customFormat="1" ht="11.25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32" customFormat="1" ht="12.75" customHeight="1">
      <c r="A25" s="390" t="s">
        <v>708</v>
      </c>
      <c r="B25" s="391"/>
      <c r="C25" s="391"/>
      <c r="D25" s="391"/>
      <c r="E25" s="391"/>
      <c r="F25" s="392"/>
      <c r="G25" s="407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</row>
    <row r="26" spans="1:19" s="3" customFormat="1" ht="13.5" customHeight="1">
      <c r="A26" s="421" t="s">
        <v>711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 t="s">
        <v>712</v>
      </c>
      <c r="N26" s="421"/>
      <c r="O26" s="421"/>
      <c r="P26" s="421"/>
      <c r="Q26" s="421"/>
      <c r="R26" s="33">
        <v>40940</v>
      </c>
      <c r="S26" s="33">
        <v>41640</v>
      </c>
    </row>
  </sheetData>
  <mergeCells count="40">
    <mergeCell ref="A11:L11"/>
    <mergeCell ref="M11:Q11"/>
    <mergeCell ref="A8:S8"/>
    <mergeCell ref="A9:F9"/>
    <mergeCell ref="G9:S9"/>
    <mergeCell ref="A10:L10"/>
    <mergeCell ref="M10:Q10"/>
    <mergeCell ref="E3:Q3"/>
    <mergeCell ref="A6:L6"/>
    <mergeCell ref="A12:S12"/>
    <mergeCell ref="A13:F13"/>
    <mergeCell ref="G13:S13"/>
    <mergeCell ref="A14:L14"/>
    <mergeCell ref="M14:Q14"/>
    <mergeCell ref="A17:L17"/>
    <mergeCell ref="M17:Q17"/>
    <mergeCell ref="A15:S15"/>
    <mergeCell ref="A16:F16"/>
    <mergeCell ref="G16:S16"/>
    <mergeCell ref="A18:S18"/>
    <mergeCell ref="A19:F19"/>
    <mergeCell ref="G19:S19"/>
    <mergeCell ref="A20:L20"/>
    <mergeCell ref="M20:Q20"/>
    <mergeCell ref="A21:S21"/>
    <mergeCell ref="A22:F22"/>
    <mergeCell ref="G22:S22"/>
    <mergeCell ref="A23:L23"/>
    <mergeCell ref="M23:Q23"/>
    <mergeCell ref="A24:S24"/>
    <mergeCell ref="A25:F25"/>
    <mergeCell ref="G25:S25"/>
    <mergeCell ref="A26:L26"/>
    <mergeCell ref="M26:Q26"/>
    <mergeCell ref="A1:S1"/>
    <mergeCell ref="A2:S2"/>
    <mergeCell ref="A3:D3"/>
    <mergeCell ref="A4:S5"/>
    <mergeCell ref="M6:P6"/>
    <mergeCell ref="A7:S7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3"/>
  <sheetViews>
    <sheetView workbookViewId="0">
      <selection activeCell="A4" sqref="A4:S5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6.28515625" customWidth="1"/>
    <col min="6" max="6" width="5.7109375" customWidth="1"/>
    <col min="7" max="7" width="5" customWidth="1"/>
    <col min="8" max="8" width="5.7109375" customWidth="1"/>
    <col min="9" max="10" width="5.5703125" customWidth="1"/>
    <col min="11" max="11" width="6.28515625" customWidth="1"/>
    <col min="12" max="12" width="5" customWidth="1"/>
    <col min="13" max="13" width="5.85546875" customWidth="1"/>
    <col min="14" max="15" width="5" customWidth="1"/>
    <col min="16" max="16" width="3.7109375" customWidth="1"/>
    <col min="17" max="17" width="3.85546875" customWidth="1"/>
    <col min="18" max="18" width="19.85546875" customWidth="1"/>
    <col min="19" max="19" width="8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70</v>
      </c>
      <c r="B3" s="399"/>
      <c r="C3" s="399"/>
      <c r="D3" s="399"/>
      <c r="E3" s="400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19" s="1" customFormat="1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</row>
    <row r="5" spans="1:19" s="7" customFormat="1" ht="13.5" thickBot="1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</row>
    <row r="6" spans="1:19" ht="13.5" thickBot="1">
      <c r="A6" s="415" t="s">
        <v>27</v>
      </c>
      <c r="B6" s="416"/>
      <c r="C6" s="416"/>
      <c r="D6" s="416"/>
      <c r="E6" s="416"/>
      <c r="F6" s="416"/>
      <c r="G6" s="416"/>
      <c r="H6" s="415" t="s">
        <v>22</v>
      </c>
      <c r="I6" s="416"/>
      <c r="J6" s="416"/>
      <c r="K6" s="416"/>
      <c r="L6" s="416"/>
      <c r="M6" s="416"/>
      <c r="N6" s="416"/>
      <c r="O6" s="416"/>
      <c r="P6" s="416"/>
      <c r="Q6" s="417"/>
      <c r="R6" s="149" t="s">
        <v>251</v>
      </c>
      <c r="S6" s="29" t="s">
        <v>252</v>
      </c>
    </row>
    <row r="7" spans="1:19" s="41" customFormat="1" ht="14.25" customHeight="1">
      <c r="A7" s="428" t="s">
        <v>150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</row>
    <row r="8" spans="1:19" s="3" customFormat="1" ht="13.5" customHeight="1">
      <c r="A8" s="421" t="s">
        <v>311</v>
      </c>
      <c r="B8" s="421"/>
      <c r="C8" s="421"/>
      <c r="D8" s="421"/>
      <c r="E8" s="421"/>
      <c r="F8" s="421"/>
      <c r="G8" s="421"/>
      <c r="H8" s="421" t="s">
        <v>313</v>
      </c>
      <c r="I8" s="421"/>
      <c r="J8" s="421"/>
      <c r="K8" s="421"/>
      <c r="L8" s="421"/>
      <c r="M8" s="421"/>
      <c r="N8" s="421"/>
      <c r="O8" s="421"/>
      <c r="P8" s="421"/>
      <c r="Q8" s="421"/>
      <c r="R8" s="33" t="s">
        <v>315</v>
      </c>
      <c r="S8" s="33">
        <v>41884</v>
      </c>
    </row>
    <row r="9" spans="1:19" s="3" customFormat="1" ht="13.5" customHeight="1">
      <c r="A9" s="421" t="s">
        <v>312</v>
      </c>
      <c r="B9" s="421"/>
      <c r="C9" s="421"/>
      <c r="D9" s="421"/>
      <c r="E9" s="421"/>
      <c r="F9" s="421"/>
      <c r="G9" s="421"/>
      <c r="H9" s="421" t="s">
        <v>314</v>
      </c>
      <c r="I9" s="421"/>
      <c r="J9" s="421"/>
      <c r="K9" s="421"/>
      <c r="L9" s="421"/>
      <c r="M9" s="421"/>
      <c r="N9" s="421"/>
      <c r="O9" s="421"/>
      <c r="P9" s="421"/>
      <c r="Q9" s="421"/>
      <c r="R9" s="33" t="s">
        <v>316</v>
      </c>
      <c r="S9" s="33">
        <v>42059</v>
      </c>
    </row>
    <row r="10" spans="1:19" s="3" customFormat="1" ht="13.5" customHeight="1">
      <c r="A10" s="421" t="s">
        <v>312</v>
      </c>
      <c r="B10" s="421"/>
      <c r="C10" s="421"/>
      <c r="D10" s="421"/>
      <c r="E10" s="421"/>
      <c r="F10" s="421"/>
      <c r="G10" s="421"/>
      <c r="H10" s="421" t="s">
        <v>314</v>
      </c>
      <c r="I10" s="421"/>
      <c r="J10" s="421"/>
      <c r="K10" s="421"/>
      <c r="L10" s="421"/>
      <c r="M10" s="421"/>
      <c r="N10" s="421"/>
      <c r="O10" s="421"/>
      <c r="P10" s="421"/>
      <c r="Q10" s="421"/>
      <c r="R10" s="33" t="s">
        <v>317</v>
      </c>
      <c r="S10" s="33">
        <v>42061</v>
      </c>
    </row>
    <row r="11" spans="1:19" s="9" customFormat="1">
      <c r="A11" s="427"/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</row>
    <row r="12" spans="1:19" s="41" customFormat="1" ht="14.25" customHeight="1">
      <c r="A12" s="428" t="s">
        <v>152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</row>
    <row r="13" spans="1:19" s="3" customFormat="1" ht="13.5" customHeight="1">
      <c r="A13" s="421" t="s">
        <v>356</v>
      </c>
      <c r="B13" s="421"/>
      <c r="C13" s="421"/>
      <c r="D13" s="421"/>
      <c r="E13" s="421"/>
      <c r="F13" s="421"/>
      <c r="G13" s="421"/>
      <c r="H13" s="421" t="s">
        <v>360</v>
      </c>
      <c r="I13" s="421"/>
      <c r="J13" s="421"/>
      <c r="K13" s="421"/>
      <c r="L13" s="421"/>
      <c r="M13" s="421"/>
      <c r="N13" s="421"/>
      <c r="O13" s="421"/>
      <c r="P13" s="421"/>
      <c r="Q13" s="421"/>
      <c r="R13" s="33" t="s">
        <v>363</v>
      </c>
      <c r="S13" s="33" t="s">
        <v>292</v>
      </c>
    </row>
    <row r="14" spans="1:19" s="3" customFormat="1" ht="13.5" customHeight="1">
      <c r="A14" s="421" t="s">
        <v>357</v>
      </c>
      <c r="B14" s="421"/>
      <c r="C14" s="421"/>
      <c r="D14" s="421"/>
      <c r="E14" s="421"/>
      <c r="F14" s="421"/>
      <c r="G14" s="421"/>
      <c r="H14" s="421" t="s">
        <v>361</v>
      </c>
      <c r="I14" s="421"/>
      <c r="J14" s="421"/>
      <c r="K14" s="421"/>
      <c r="L14" s="421"/>
      <c r="M14" s="421"/>
      <c r="N14" s="421"/>
      <c r="O14" s="421"/>
      <c r="P14" s="421"/>
      <c r="Q14" s="421"/>
      <c r="R14" s="33" t="s">
        <v>364</v>
      </c>
      <c r="S14" s="33">
        <v>42075</v>
      </c>
    </row>
    <row r="15" spans="1:19" s="3" customFormat="1" ht="13.5" customHeight="1">
      <c r="A15" s="421" t="s">
        <v>358</v>
      </c>
      <c r="B15" s="421"/>
      <c r="C15" s="421"/>
      <c r="D15" s="421"/>
      <c r="E15" s="421"/>
      <c r="F15" s="421"/>
      <c r="G15" s="421"/>
      <c r="H15" s="421" t="s">
        <v>362</v>
      </c>
      <c r="I15" s="421"/>
      <c r="J15" s="421"/>
      <c r="K15" s="421"/>
      <c r="L15" s="421"/>
      <c r="M15" s="421"/>
      <c r="N15" s="421"/>
      <c r="O15" s="421"/>
      <c r="P15" s="421"/>
      <c r="Q15" s="421"/>
      <c r="R15" s="33" t="s">
        <v>363</v>
      </c>
      <c r="S15" s="33">
        <v>41929</v>
      </c>
    </row>
    <row r="16" spans="1:19" s="3" customFormat="1" ht="13.5" customHeight="1">
      <c r="A16" s="421" t="s">
        <v>359</v>
      </c>
      <c r="B16" s="421"/>
      <c r="C16" s="421"/>
      <c r="D16" s="421"/>
      <c r="E16" s="421"/>
      <c r="F16" s="421"/>
      <c r="G16" s="421"/>
      <c r="H16" s="421" t="s">
        <v>362</v>
      </c>
      <c r="I16" s="421"/>
      <c r="J16" s="421"/>
      <c r="K16" s="421"/>
      <c r="L16" s="421"/>
      <c r="M16" s="421"/>
      <c r="N16" s="421"/>
      <c r="O16" s="421"/>
      <c r="P16" s="421"/>
      <c r="Q16" s="421"/>
      <c r="R16" s="33" t="s">
        <v>363</v>
      </c>
      <c r="S16" s="33">
        <v>41976</v>
      </c>
    </row>
    <row r="17" spans="1:19" s="9" customFormat="1">
      <c r="A17" s="427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</row>
    <row r="18" spans="1:19" s="41" customFormat="1" ht="14.25" customHeight="1">
      <c r="A18" s="428" t="s">
        <v>161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</row>
    <row r="19" spans="1:19" s="3" customFormat="1" ht="13.5" customHeight="1">
      <c r="A19" s="421" t="s">
        <v>570</v>
      </c>
      <c r="B19" s="421"/>
      <c r="C19" s="421"/>
      <c r="D19" s="421"/>
      <c r="E19" s="421"/>
      <c r="F19" s="421"/>
      <c r="G19" s="421"/>
      <c r="H19" s="421" t="s">
        <v>361</v>
      </c>
      <c r="I19" s="421"/>
      <c r="J19" s="421"/>
      <c r="K19" s="421"/>
      <c r="L19" s="421"/>
      <c r="M19" s="421"/>
      <c r="N19" s="421"/>
      <c r="O19" s="421"/>
      <c r="P19" s="421"/>
      <c r="Q19" s="421"/>
      <c r="R19" s="33" t="s">
        <v>573</v>
      </c>
      <c r="S19" s="33">
        <v>41901</v>
      </c>
    </row>
    <row r="20" spans="1:19" s="3" customFormat="1" ht="13.5" customHeight="1">
      <c r="A20" s="421" t="s">
        <v>597</v>
      </c>
      <c r="B20" s="421"/>
      <c r="C20" s="421"/>
      <c r="D20" s="421"/>
      <c r="E20" s="421"/>
      <c r="F20" s="421"/>
      <c r="G20" s="421"/>
      <c r="H20" s="421" t="s">
        <v>598</v>
      </c>
      <c r="I20" s="421"/>
      <c r="J20" s="421"/>
      <c r="K20" s="421"/>
      <c r="L20" s="421"/>
      <c r="M20" s="421"/>
      <c r="N20" s="421"/>
      <c r="O20" s="421"/>
      <c r="P20" s="421"/>
      <c r="Q20" s="421"/>
      <c r="R20" s="33" t="s">
        <v>599</v>
      </c>
      <c r="S20" s="33">
        <v>41953</v>
      </c>
    </row>
    <row r="21" spans="1:19" s="9" customFormat="1">
      <c r="A21" s="427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</row>
    <row r="22" spans="1:19" s="41" customFormat="1" ht="14.25" customHeight="1">
      <c r="A22" s="428" t="s">
        <v>620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</row>
    <row r="23" spans="1:19" s="3" customFormat="1" ht="13.5" customHeight="1">
      <c r="A23" s="421" t="s">
        <v>570</v>
      </c>
      <c r="B23" s="421"/>
      <c r="C23" s="421"/>
      <c r="D23" s="421"/>
      <c r="E23" s="421"/>
      <c r="F23" s="421"/>
      <c r="G23" s="421"/>
      <c r="H23" s="421" t="s">
        <v>361</v>
      </c>
      <c r="I23" s="421"/>
      <c r="J23" s="421"/>
      <c r="K23" s="421"/>
      <c r="L23" s="421"/>
      <c r="M23" s="421"/>
      <c r="N23" s="421"/>
      <c r="O23" s="421"/>
      <c r="P23" s="421"/>
      <c r="Q23" s="421"/>
      <c r="R23" s="33" t="s">
        <v>546</v>
      </c>
      <c r="S23" s="33">
        <v>42060</v>
      </c>
    </row>
    <row r="24" spans="1:19" s="9" customFormat="1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</row>
    <row r="25" spans="1:19" s="41" customFormat="1" ht="14.25" customHeight="1">
      <c r="A25" s="428" t="s">
        <v>916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</row>
    <row r="26" spans="1:19" s="3" customFormat="1" ht="13.5" customHeight="1">
      <c r="A26" s="421" t="s">
        <v>919</v>
      </c>
      <c r="B26" s="421"/>
      <c r="C26" s="421"/>
      <c r="D26" s="421"/>
      <c r="E26" s="421"/>
      <c r="F26" s="421"/>
      <c r="G26" s="421"/>
      <c r="H26" s="421" t="s">
        <v>920</v>
      </c>
      <c r="I26" s="421"/>
      <c r="J26" s="421"/>
      <c r="K26" s="421"/>
      <c r="L26" s="421"/>
      <c r="M26" s="421"/>
      <c r="N26" s="421"/>
      <c r="O26" s="421"/>
      <c r="P26" s="421"/>
      <c r="Q26" s="421"/>
      <c r="R26" s="33" t="s">
        <v>317</v>
      </c>
      <c r="S26" s="33">
        <v>41989</v>
      </c>
    </row>
    <row r="27" spans="1:19" s="9" customFormat="1">
      <c r="A27" s="42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</row>
    <row r="28" spans="1:19" s="41" customFormat="1" ht="14.25" customHeight="1">
      <c r="A28" s="428" t="s">
        <v>164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</row>
    <row r="29" spans="1:19" s="3" customFormat="1" ht="13.5" customHeight="1">
      <c r="A29" s="421" t="s">
        <v>779</v>
      </c>
      <c r="B29" s="421"/>
      <c r="C29" s="421"/>
      <c r="D29" s="421"/>
      <c r="E29" s="421"/>
      <c r="F29" s="421"/>
      <c r="G29" s="421"/>
      <c r="H29" s="421" t="s">
        <v>313</v>
      </c>
      <c r="I29" s="421"/>
      <c r="J29" s="421"/>
      <c r="K29" s="421"/>
      <c r="L29" s="421"/>
      <c r="M29" s="421"/>
      <c r="N29" s="421"/>
      <c r="O29" s="421"/>
      <c r="P29" s="421"/>
      <c r="Q29" s="421"/>
      <c r="R29" s="33" t="s">
        <v>294</v>
      </c>
      <c r="S29" s="33">
        <v>42100</v>
      </c>
    </row>
    <row r="30" spans="1:19" s="3" customFormat="1" ht="13.5" customHeight="1">
      <c r="A30" s="421" t="s">
        <v>780</v>
      </c>
      <c r="B30" s="421"/>
      <c r="C30" s="421"/>
      <c r="D30" s="421"/>
      <c r="E30" s="421"/>
      <c r="F30" s="421"/>
      <c r="G30" s="421"/>
      <c r="H30" s="421" t="s">
        <v>313</v>
      </c>
      <c r="I30" s="421"/>
      <c r="J30" s="421"/>
      <c r="K30" s="421"/>
      <c r="L30" s="421"/>
      <c r="M30" s="421"/>
      <c r="N30" s="421"/>
      <c r="O30" s="421"/>
      <c r="P30" s="421"/>
      <c r="Q30" s="421"/>
      <c r="R30" s="33" t="s">
        <v>294</v>
      </c>
      <c r="S30" s="33">
        <v>42074</v>
      </c>
    </row>
    <row r="31" spans="1:19" s="3" customFormat="1" ht="13.5" customHeight="1">
      <c r="A31" s="421" t="s">
        <v>781</v>
      </c>
      <c r="B31" s="421"/>
      <c r="C31" s="421"/>
      <c r="D31" s="421"/>
      <c r="E31" s="421"/>
      <c r="F31" s="421"/>
      <c r="G31" s="421"/>
      <c r="H31" s="421" t="s">
        <v>313</v>
      </c>
      <c r="I31" s="421"/>
      <c r="J31" s="421"/>
      <c r="K31" s="421"/>
      <c r="L31" s="421"/>
      <c r="M31" s="421"/>
      <c r="N31" s="421"/>
      <c r="O31" s="421"/>
      <c r="P31" s="421"/>
      <c r="Q31" s="421"/>
      <c r="R31" s="33" t="s">
        <v>294</v>
      </c>
      <c r="S31" s="33">
        <v>42081</v>
      </c>
    </row>
    <row r="32" spans="1:19" s="9" customFormat="1">
      <c r="A32" s="42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</row>
    <row r="33" spans="1:19" s="41" customFormat="1" ht="14.25" customHeight="1">
      <c r="A33" s="428" t="s">
        <v>947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</row>
    <row r="34" spans="1:19" s="3" customFormat="1" ht="13.5" customHeight="1">
      <c r="A34" s="421" t="s">
        <v>951</v>
      </c>
      <c r="B34" s="421"/>
      <c r="C34" s="421"/>
      <c r="D34" s="421"/>
      <c r="E34" s="421"/>
      <c r="F34" s="421"/>
      <c r="G34" s="421"/>
      <c r="H34" s="421" t="s">
        <v>598</v>
      </c>
      <c r="I34" s="421"/>
      <c r="J34" s="421"/>
      <c r="K34" s="421"/>
      <c r="L34" s="421"/>
      <c r="M34" s="421"/>
      <c r="N34" s="421"/>
      <c r="O34" s="421"/>
      <c r="P34" s="421"/>
      <c r="Q34" s="421"/>
      <c r="R34" s="33" t="s">
        <v>952</v>
      </c>
      <c r="S34" s="33" t="s">
        <v>953</v>
      </c>
    </row>
    <row r="35" spans="1:19" s="9" customFormat="1">
      <c r="A35" s="427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</row>
    <row r="36" spans="1:19" s="41" customFormat="1" ht="14.25" customHeight="1">
      <c r="A36" s="428" t="s">
        <v>558</v>
      </c>
      <c r="B36" s="428"/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</row>
    <row r="37" spans="1:19" s="3" customFormat="1" ht="13.5" customHeight="1">
      <c r="A37" s="421" t="s">
        <v>570</v>
      </c>
      <c r="B37" s="421"/>
      <c r="C37" s="421"/>
      <c r="D37" s="421"/>
      <c r="E37" s="421"/>
      <c r="F37" s="421"/>
      <c r="G37" s="421"/>
      <c r="H37" s="421" t="s">
        <v>361</v>
      </c>
      <c r="I37" s="421"/>
      <c r="J37" s="421"/>
      <c r="K37" s="421"/>
      <c r="L37" s="421"/>
      <c r="M37" s="421"/>
      <c r="N37" s="421"/>
      <c r="O37" s="421"/>
      <c r="P37" s="421"/>
      <c r="Q37" s="421"/>
      <c r="R37" s="33" t="s">
        <v>573</v>
      </c>
      <c r="S37" s="33">
        <v>41983</v>
      </c>
    </row>
    <row r="38" spans="1:19" s="3" customFormat="1" ht="13.5" customHeight="1">
      <c r="A38" s="421" t="s">
        <v>571</v>
      </c>
      <c r="B38" s="421"/>
      <c r="C38" s="421"/>
      <c r="D38" s="421"/>
      <c r="E38" s="421"/>
      <c r="F38" s="421"/>
      <c r="G38" s="421"/>
      <c r="H38" s="421" t="s">
        <v>362</v>
      </c>
      <c r="I38" s="421"/>
      <c r="J38" s="421"/>
      <c r="K38" s="421"/>
      <c r="L38" s="421"/>
      <c r="M38" s="421"/>
      <c r="N38" s="421"/>
      <c r="O38" s="421"/>
      <c r="P38" s="421"/>
      <c r="Q38" s="421"/>
      <c r="R38" s="33" t="s">
        <v>573</v>
      </c>
      <c r="S38" s="33">
        <v>42060</v>
      </c>
    </row>
    <row r="39" spans="1:19" s="3" customFormat="1" ht="13.5" customHeight="1">
      <c r="A39" s="421" t="s">
        <v>572</v>
      </c>
      <c r="B39" s="421"/>
      <c r="C39" s="421"/>
      <c r="D39" s="421"/>
      <c r="E39" s="421"/>
      <c r="F39" s="421"/>
      <c r="G39" s="421"/>
      <c r="H39" s="421" t="s">
        <v>362</v>
      </c>
      <c r="I39" s="421"/>
      <c r="J39" s="421"/>
      <c r="K39" s="421"/>
      <c r="L39" s="421"/>
      <c r="M39" s="421"/>
      <c r="N39" s="421"/>
      <c r="O39" s="421"/>
      <c r="P39" s="421"/>
      <c r="Q39" s="421"/>
      <c r="R39" s="33" t="s">
        <v>316</v>
      </c>
      <c r="S39" s="33">
        <v>42075</v>
      </c>
    </row>
    <row r="40" spans="1:19" s="9" customFormat="1">
      <c r="A40" s="427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</row>
    <row r="41" spans="1:19" s="41" customFormat="1" ht="14.25" customHeight="1">
      <c r="A41" s="428" t="s">
        <v>789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</row>
    <row r="42" spans="1:19" s="3" customFormat="1" ht="13.5" customHeight="1">
      <c r="A42" s="421" t="s">
        <v>797</v>
      </c>
      <c r="B42" s="421"/>
      <c r="C42" s="421"/>
      <c r="D42" s="421"/>
      <c r="E42" s="421"/>
      <c r="F42" s="421"/>
      <c r="G42" s="421"/>
      <c r="H42" s="421" t="s">
        <v>313</v>
      </c>
      <c r="I42" s="421"/>
      <c r="J42" s="421"/>
      <c r="K42" s="421"/>
      <c r="L42" s="421"/>
      <c r="M42" s="421"/>
      <c r="N42" s="421"/>
      <c r="O42" s="421"/>
      <c r="P42" s="421"/>
      <c r="Q42" s="421"/>
      <c r="R42" s="33" t="s">
        <v>801</v>
      </c>
      <c r="S42" s="33">
        <v>42100</v>
      </c>
    </row>
    <row r="43" spans="1:19" s="3" customFormat="1" ht="13.5" customHeight="1">
      <c r="A43" s="421" t="s">
        <v>798</v>
      </c>
      <c r="B43" s="421"/>
      <c r="C43" s="421"/>
      <c r="D43" s="421"/>
      <c r="E43" s="421"/>
      <c r="F43" s="421"/>
      <c r="G43" s="421"/>
      <c r="H43" s="421" t="s">
        <v>313</v>
      </c>
      <c r="I43" s="421"/>
      <c r="J43" s="421"/>
      <c r="K43" s="421"/>
      <c r="L43" s="421"/>
      <c r="M43" s="421"/>
      <c r="N43" s="421"/>
      <c r="O43" s="421"/>
      <c r="P43" s="421"/>
      <c r="Q43" s="421"/>
      <c r="R43" s="33" t="s">
        <v>801</v>
      </c>
      <c r="S43" s="33">
        <v>42088</v>
      </c>
    </row>
    <row r="44" spans="1:19" s="3" customFormat="1" ht="13.5" customHeight="1">
      <c r="A44" s="421" t="s">
        <v>799</v>
      </c>
      <c r="B44" s="421"/>
      <c r="C44" s="421"/>
      <c r="D44" s="421"/>
      <c r="E44" s="421"/>
      <c r="F44" s="421"/>
      <c r="G44" s="421"/>
      <c r="H44" s="421" t="s">
        <v>313</v>
      </c>
      <c r="I44" s="421"/>
      <c r="J44" s="421"/>
      <c r="K44" s="421"/>
      <c r="L44" s="421"/>
      <c r="M44" s="421"/>
      <c r="N44" s="421"/>
      <c r="O44" s="421"/>
      <c r="P44" s="421"/>
      <c r="Q44" s="421"/>
      <c r="R44" s="33" t="s">
        <v>801</v>
      </c>
      <c r="S44" s="33">
        <v>42142</v>
      </c>
    </row>
    <row r="45" spans="1:19" s="3" customFormat="1" ht="13.5" customHeight="1">
      <c r="A45" s="421" t="s">
        <v>800</v>
      </c>
      <c r="B45" s="421"/>
      <c r="C45" s="421"/>
      <c r="D45" s="421"/>
      <c r="E45" s="421"/>
      <c r="F45" s="421"/>
      <c r="G45" s="421"/>
      <c r="H45" s="421" t="s">
        <v>313</v>
      </c>
      <c r="I45" s="421"/>
      <c r="J45" s="421"/>
      <c r="K45" s="421"/>
      <c r="L45" s="421"/>
      <c r="M45" s="421"/>
      <c r="N45" s="421"/>
      <c r="O45" s="421"/>
      <c r="P45" s="421"/>
      <c r="Q45" s="421"/>
      <c r="R45" s="33" t="s">
        <v>801</v>
      </c>
      <c r="S45" s="33">
        <v>42082</v>
      </c>
    </row>
    <row r="46" spans="1:19" s="9" customFormat="1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</row>
    <row r="47" spans="1:19" s="41" customFormat="1" ht="14.25" customHeight="1">
      <c r="A47" s="428" t="s">
        <v>165</v>
      </c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</row>
    <row r="48" spans="1:19" s="3" customFormat="1" ht="13.5" customHeight="1">
      <c r="A48" s="421" t="s">
        <v>975</v>
      </c>
      <c r="B48" s="421"/>
      <c r="C48" s="421"/>
      <c r="D48" s="421"/>
      <c r="E48" s="421"/>
      <c r="F48" s="421"/>
      <c r="G48" s="421"/>
      <c r="H48" s="421" t="s">
        <v>314</v>
      </c>
      <c r="I48" s="421"/>
      <c r="J48" s="421"/>
      <c r="K48" s="421"/>
      <c r="L48" s="421"/>
      <c r="M48" s="421"/>
      <c r="N48" s="421"/>
      <c r="O48" s="421"/>
      <c r="P48" s="421"/>
      <c r="Q48" s="421"/>
      <c r="R48" s="33" t="s">
        <v>980</v>
      </c>
      <c r="S48" s="33">
        <v>41908</v>
      </c>
    </row>
    <row r="49" spans="1:19" s="3" customFormat="1" ht="13.5" customHeight="1">
      <c r="A49" s="421" t="s">
        <v>976</v>
      </c>
      <c r="B49" s="421"/>
      <c r="C49" s="421"/>
      <c r="D49" s="421"/>
      <c r="E49" s="421"/>
      <c r="F49" s="421"/>
      <c r="G49" s="421"/>
      <c r="H49" s="421" t="s">
        <v>314</v>
      </c>
      <c r="I49" s="421"/>
      <c r="J49" s="421"/>
      <c r="K49" s="421"/>
      <c r="L49" s="421"/>
      <c r="M49" s="421"/>
      <c r="N49" s="421"/>
      <c r="O49" s="421"/>
      <c r="P49" s="421"/>
      <c r="Q49" s="421"/>
      <c r="R49" s="33" t="s">
        <v>980</v>
      </c>
      <c r="S49" s="33">
        <v>41909</v>
      </c>
    </row>
    <row r="50" spans="1:19" s="3" customFormat="1" ht="13.5" customHeight="1">
      <c r="A50" s="421" t="s">
        <v>977</v>
      </c>
      <c r="B50" s="421"/>
      <c r="C50" s="421"/>
      <c r="D50" s="421"/>
      <c r="E50" s="421"/>
      <c r="F50" s="421"/>
      <c r="G50" s="421"/>
      <c r="H50" s="421" t="s">
        <v>314</v>
      </c>
      <c r="I50" s="421"/>
      <c r="J50" s="421"/>
      <c r="K50" s="421"/>
      <c r="L50" s="421"/>
      <c r="M50" s="421"/>
      <c r="N50" s="421"/>
      <c r="O50" s="421"/>
      <c r="P50" s="421"/>
      <c r="Q50" s="421"/>
      <c r="R50" s="33" t="s">
        <v>980</v>
      </c>
      <c r="S50" s="33">
        <v>41909</v>
      </c>
    </row>
    <row r="51" spans="1:19" s="3" customFormat="1" ht="13.5" customHeight="1">
      <c r="A51" s="421" t="s">
        <v>978</v>
      </c>
      <c r="B51" s="421"/>
      <c r="C51" s="421"/>
      <c r="D51" s="421"/>
      <c r="E51" s="421"/>
      <c r="F51" s="421"/>
      <c r="G51" s="421"/>
      <c r="H51" s="421" t="s">
        <v>314</v>
      </c>
      <c r="I51" s="421"/>
      <c r="J51" s="421"/>
      <c r="K51" s="421"/>
      <c r="L51" s="421"/>
      <c r="M51" s="421"/>
      <c r="N51" s="421"/>
      <c r="O51" s="421"/>
      <c r="P51" s="421"/>
      <c r="Q51" s="421"/>
      <c r="R51" s="33" t="s">
        <v>316</v>
      </c>
      <c r="S51" s="33">
        <v>41880</v>
      </c>
    </row>
    <row r="52" spans="1:19" s="3" customFormat="1" ht="13.5" customHeight="1">
      <c r="A52" s="421" t="s">
        <v>979</v>
      </c>
      <c r="B52" s="421"/>
      <c r="C52" s="421"/>
      <c r="D52" s="421"/>
      <c r="E52" s="421"/>
      <c r="F52" s="421"/>
      <c r="G52" s="421"/>
      <c r="H52" s="421" t="s">
        <v>314</v>
      </c>
      <c r="I52" s="421"/>
      <c r="J52" s="421"/>
      <c r="K52" s="421"/>
      <c r="L52" s="421"/>
      <c r="M52" s="421"/>
      <c r="N52" s="421"/>
      <c r="O52" s="421"/>
      <c r="P52" s="421"/>
      <c r="Q52" s="421"/>
      <c r="R52" s="33" t="s">
        <v>294</v>
      </c>
      <c r="S52" s="33">
        <v>41842</v>
      </c>
    </row>
    <row r="53" spans="1:19" s="9" customFormat="1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</row>
    <row r="54" spans="1:19" s="41" customFormat="1" ht="14.25" customHeight="1">
      <c r="A54" s="428" t="s">
        <v>1001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</row>
    <row r="55" spans="1:19" s="3" customFormat="1" ht="13.5" customHeight="1">
      <c r="A55" s="421" t="s">
        <v>1002</v>
      </c>
      <c r="B55" s="421"/>
      <c r="C55" s="421"/>
      <c r="D55" s="421"/>
      <c r="E55" s="421"/>
      <c r="F55" s="421"/>
      <c r="G55" s="421"/>
      <c r="H55" s="421" t="s">
        <v>1004</v>
      </c>
      <c r="I55" s="421"/>
      <c r="J55" s="421"/>
      <c r="K55" s="421"/>
      <c r="L55" s="421"/>
      <c r="M55" s="421"/>
      <c r="N55" s="421"/>
      <c r="O55" s="421"/>
      <c r="P55" s="421"/>
      <c r="Q55" s="421"/>
      <c r="R55" s="33" t="s">
        <v>1005</v>
      </c>
      <c r="S55" s="33">
        <v>41991</v>
      </c>
    </row>
    <row r="56" spans="1:19" s="3" customFormat="1" ht="13.5" customHeight="1">
      <c r="A56" s="421" t="s">
        <v>1003</v>
      </c>
      <c r="B56" s="421"/>
      <c r="C56" s="421"/>
      <c r="D56" s="421"/>
      <c r="E56" s="421"/>
      <c r="F56" s="421"/>
      <c r="G56" s="421"/>
      <c r="H56" s="421" t="s">
        <v>1004</v>
      </c>
      <c r="I56" s="421"/>
      <c r="J56" s="421"/>
      <c r="K56" s="421"/>
      <c r="L56" s="421"/>
      <c r="M56" s="421"/>
      <c r="N56" s="421"/>
      <c r="O56" s="421"/>
      <c r="P56" s="421"/>
      <c r="Q56" s="421"/>
      <c r="R56" s="33" t="s">
        <v>1005</v>
      </c>
      <c r="S56" s="33">
        <v>42073</v>
      </c>
    </row>
    <row r="57" spans="1:19" s="9" customForma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</row>
    <row r="58" spans="1:19" s="41" customFormat="1" ht="14.25" customHeight="1">
      <c r="A58" s="428" t="s">
        <v>810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</row>
    <row r="59" spans="1:19" s="3" customFormat="1" ht="13.5" customHeight="1">
      <c r="A59" s="421" t="s">
        <v>818</v>
      </c>
      <c r="B59" s="421"/>
      <c r="C59" s="421"/>
      <c r="D59" s="421"/>
      <c r="E59" s="421"/>
      <c r="F59" s="421"/>
      <c r="G59" s="421"/>
      <c r="H59" s="421" t="s">
        <v>314</v>
      </c>
      <c r="I59" s="421"/>
      <c r="J59" s="421"/>
      <c r="K59" s="421"/>
      <c r="L59" s="421"/>
      <c r="M59" s="421"/>
      <c r="N59" s="421"/>
      <c r="O59" s="421"/>
      <c r="P59" s="421"/>
      <c r="Q59" s="421"/>
      <c r="R59" s="33" t="s">
        <v>478</v>
      </c>
      <c r="S59" s="33">
        <v>42333</v>
      </c>
    </row>
    <row r="60" spans="1:19" s="9" customFormat="1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</row>
    <row r="61" spans="1:19" s="41" customFormat="1" ht="14.25" customHeight="1">
      <c r="A61" s="428" t="s">
        <v>849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</row>
    <row r="62" spans="1:19" s="3" customFormat="1" ht="13.5" customHeight="1">
      <c r="A62" s="421" t="s">
        <v>858</v>
      </c>
      <c r="B62" s="421"/>
      <c r="C62" s="421"/>
      <c r="D62" s="421"/>
      <c r="E62" s="421"/>
      <c r="F62" s="421"/>
      <c r="G62" s="421"/>
      <c r="H62" s="421" t="s">
        <v>362</v>
      </c>
      <c r="I62" s="421"/>
      <c r="J62" s="421"/>
      <c r="K62" s="421"/>
      <c r="L62" s="421"/>
      <c r="M62" s="421"/>
      <c r="N62" s="421"/>
      <c r="O62" s="421"/>
      <c r="P62" s="421"/>
      <c r="Q62" s="421"/>
      <c r="R62" s="33" t="s">
        <v>294</v>
      </c>
      <c r="S62" s="33">
        <v>42062</v>
      </c>
    </row>
    <row r="63" spans="1:19" s="9" customFormat="1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</row>
    <row r="64" spans="1:19" s="41" customFormat="1" ht="14.25" customHeight="1">
      <c r="A64" s="428" t="s">
        <v>1034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</row>
    <row r="65" spans="1:19" s="3" customFormat="1" ht="13.5" customHeight="1">
      <c r="A65" s="421" t="s">
        <v>1035</v>
      </c>
      <c r="B65" s="421"/>
      <c r="C65" s="421"/>
      <c r="D65" s="421"/>
      <c r="E65" s="421"/>
      <c r="F65" s="421"/>
      <c r="G65" s="421"/>
      <c r="H65" s="421" t="s">
        <v>360</v>
      </c>
      <c r="I65" s="421"/>
      <c r="J65" s="421"/>
      <c r="K65" s="421"/>
      <c r="L65" s="421"/>
      <c r="M65" s="421"/>
      <c r="N65" s="421"/>
      <c r="O65" s="421"/>
      <c r="P65" s="421"/>
      <c r="Q65" s="421"/>
      <c r="R65" s="33" t="s">
        <v>1038</v>
      </c>
      <c r="S65" s="33">
        <v>42348</v>
      </c>
    </row>
    <row r="66" spans="1:19" s="3" customFormat="1" ht="13.5" customHeight="1">
      <c r="A66" s="421" t="s">
        <v>1036</v>
      </c>
      <c r="B66" s="421"/>
      <c r="C66" s="421"/>
      <c r="D66" s="421"/>
      <c r="E66" s="421"/>
      <c r="F66" s="421"/>
      <c r="G66" s="421"/>
      <c r="H66" s="421" t="s">
        <v>360</v>
      </c>
      <c r="I66" s="421"/>
      <c r="J66" s="421"/>
      <c r="K66" s="421"/>
      <c r="L66" s="421"/>
      <c r="M66" s="421"/>
      <c r="N66" s="421"/>
      <c r="O66" s="421"/>
      <c r="P66" s="421"/>
      <c r="Q66" s="421"/>
      <c r="R66" s="33" t="s">
        <v>1038</v>
      </c>
      <c r="S66" s="33">
        <v>42059</v>
      </c>
    </row>
    <row r="67" spans="1:19" s="3" customFormat="1" ht="13.5" customHeight="1">
      <c r="A67" s="421" t="s">
        <v>1037</v>
      </c>
      <c r="B67" s="421"/>
      <c r="C67" s="421"/>
      <c r="D67" s="421"/>
      <c r="E67" s="421"/>
      <c r="F67" s="421"/>
      <c r="G67" s="421"/>
      <c r="H67" s="421" t="s">
        <v>313</v>
      </c>
      <c r="I67" s="421"/>
      <c r="J67" s="421"/>
      <c r="K67" s="421"/>
      <c r="L67" s="421"/>
      <c r="M67" s="421"/>
      <c r="N67" s="421"/>
      <c r="O67" s="421"/>
      <c r="P67" s="421"/>
      <c r="Q67" s="421"/>
      <c r="R67" s="33" t="s">
        <v>1038</v>
      </c>
      <c r="S67" s="33" t="s">
        <v>1039</v>
      </c>
    </row>
    <row r="68" spans="1:19" s="9" customFormat="1">
      <c r="A68" s="427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</row>
    <row r="69" spans="1:19" s="41" customFormat="1" ht="14.25" customHeight="1">
      <c r="A69" s="428" t="s">
        <v>708</v>
      </c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</row>
    <row r="70" spans="1:19" s="3" customFormat="1" ht="13.5" customHeight="1">
      <c r="A70" s="421" t="s">
        <v>570</v>
      </c>
      <c r="B70" s="421"/>
      <c r="C70" s="421"/>
      <c r="D70" s="421"/>
      <c r="E70" s="421"/>
      <c r="F70" s="421"/>
      <c r="G70" s="421"/>
      <c r="H70" s="421" t="s">
        <v>361</v>
      </c>
      <c r="I70" s="421"/>
      <c r="J70" s="421"/>
      <c r="K70" s="421"/>
      <c r="L70" s="421"/>
      <c r="M70" s="421"/>
      <c r="N70" s="421"/>
      <c r="O70" s="421"/>
      <c r="P70" s="421"/>
      <c r="Q70" s="421"/>
      <c r="R70" s="33" t="s">
        <v>546</v>
      </c>
      <c r="S70" s="33">
        <v>42059</v>
      </c>
    </row>
    <row r="71" spans="1:19" s="9" customFormat="1">
      <c r="A71" s="427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</row>
    <row r="72" spans="1:19" s="41" customFormat="1" ht="14.25" customHeight="1">
      <c r="A72" s="428" t="s">
        <v>171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</row>
    <row r="73" spans="1:19" s="3" customFormat="1" ht="13.5" customHeight="1">
      <c r="A73" s="421" t="s">
        <v>870</v>
      </c>
      <c r="B73" s="421"/>
      <c r="C73" s="421"/>
      <c r="D73" s="421"/>
      <c r="E73" s="421"/>
      <c r="F73" s="421"/>
      <c r="G73" s="421"/>
      <c r="H73" s="421" t="s">
        <v>292</v>
      </c>
      <c r="I73" s="421"/>
      <c r="J73" s="421"/>
      <c r="K73" s="421"/>
      <c r="L73" s="421"/>
      <c r="M73" s="421"/>
      <c r="N73" s="421"/>
      <c r="O73" s="421"/>
      <c r="P73" s="421"/>
      <c r="Q73" s="421"/>
      <c r="R73" s="33" t="s">
        <v>801</v>
      </c>
      <c r="S73" s="33" t="s">
        <v>292</v>
      </c>
    </row>
    <row r="74" spans="1:19" s="9" customFormat="1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</row>
    <row r="75" spans="1:19" s="41" customFormat="1" ht="14.25" customHeight="1">
      <c r="A75" s="428" t="s">
        <v>1059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8"/>
    </row>
    <row r="76" spans="1:19" s="3" customFormat="1" ht="13.5" customHeight="1">
      <c r="A76" s="421" t="s">
        <v>1060</v>
      </c>
      <c r="B76" s="421"/>
      <c r="C76" s="421"/>
      <c r="D76" s="421"/>
      <c r="E76" s="421"/>
      <c r="F76" s="421"/>
      <c r="G76" s="421"/>
      <c r="H76" s="421" t="s">
        <v>1004</v>
      </c>
      <c r="I76" s="421"/>
      <c r="J76" s="421"/>
      <c r="K76" s="421"/>
      <c r="L76" s="421"/>
      <c r="M76" s="421"/>
      <c r="N76" s="421"/>
      <c r="O76" s="421"/>
      <c r="P76" s="421"/>
      <c r="Q76" s="421"/>
      <c r="R76" s="33" t="s">
        <v>1061</v>
      </c>
      <c r="S76" s="33">
        <v>41976</v>
      </c>
    </row>
    <row r="77" spans="1:19" s="3" customFormat="1" ht="13.5" customHeight="1">
      <c r="A77" s="421" t="s">
        <v>1060</v>
      </c>
      <c r="B77" s="421"/>
      <c r="C77" s="421"/>
      <c r="D77" s="421"/>
      <c r="E77" s="421"/>
      <c r="F77" s="421"/>
      <c r="G77" s="421"/>
      <c r="H77" s="421" t="s">
        <v>1004</v>
      </c>
      <c r="I77" s="421"/>
      <c r="J77" s="421"/>
      <c r="K77" s="421"/>
      <c r="L77" s="421"/>
      <c r="M77" s="421"/>
      <c r="N77" s="421"/>
      <c r="O77" s="421"/>
      <c r="P77" s="421"/>
      <c r="Q77" s="421"/>
      <c r="R77" s="33" t="s">
        <v>1061</v>
      </c>
      <c r="S77" s="33">
        <v>42061</v>
      </c>
    </row>
    <row r="78" spans="1:19" s="9" customFormat="1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</row>
    <row r="79" spans="1:19" s="41" customFormat="1" ht="14.25" customHeight="1">
      <c r="A79" s="428" t="s">
        <v>173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</row>
    <row r="80" spans="1:19" s="3" customFormat="1" ht="13.5" customHeight="1">
      <c r="A80" s="421" t="s">
        <v>477</v>
      </c>
      <c r="B80" s="421"/>
      <c r="C80" s="421"/>
      <c r="D80" s="421"/>
      <c r="E80" s="421"/>
      <c r="F80" s="421"/>
      <c r="G80" s="421"/>
      <c r="H80" s="421" t="s">
        <v>314</v>
      </c>
      <c r="I80" s="421"/>
      <c r="J80" s="421"/>
      <c r="K80" s="421"/>
      <c r="L80" s="421"/>
      <c r="M80" s="421"/>
      <c r="N80" s="421"/>
      <c r="O80" s="421"/>
      <c r="P80" s="421"/>
      <c r="Q80" s="421"/>
      <c r="R80" s="33" t="s">
        <v>478</v>
      </c>
      <c r="S80" s="33">
        <v>41956</v>
      </c>
    </row>
    <row r="81" spans="1:19" s="9" customFormat="1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</row>
    <row r="82" spans="1:19" s="41" customFormat="1" ht="14.25" customHeight="1">
      <c r="A82" s="428" t="s">
        <v>491</v>
      </c>
      <c r="B82" s="42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</row>
    <row r="83" spans="1:19" s="3" customFormat="1" ht="13.5" customHeight="1">
      <c r="A83" s="421" t="s">
        <v>507</v>
      </c>
      <c r="B83" s="421"/>
      <c r="C83" s="421"/>
      <c r="D83" s="421"/>
      <c r="E83" s="421"/>
      <c r="F83" s="421"/>
      <c r="G83" s="421"/>
      <c r="H83" s="421" t="s">
        <v>314</v>
      </c>
      <c r="I83" s="421"/>
      <c r="J83" s="421"/>
      <c r="K83" s="421"/>
      <c r="L83" s="421"/>
      <c r="M83" s="421"/>
      <c r="N83" s="421"/>
      <c r="O83" s="421"/>
      <c r="P83" s="421"/>
      <c r="Q83" s="421"/>
      <c r="R83" s="33" t="s">
        <v>294</v>
      </c>
      <c r="S83" s="33">
        <v>42082</v>
      </c>
    </row>
  </sheetData>
  <mergeCells count="124">
    <mergeCell ref="A82:S82"/>
    <mergeCell ref="A83:G83"/>
    <mergeCell ref="H83:Q83"/>
    <mergeCell ref="A72:S72"/>
    <mergeCell ref="A73:G73"/>
    <mergeCell ref="H73:Q73"/>
    <mergeCell ref="A77:G77"/>
    <mergeCell ref="H77:Q77"/>
    <mergeCell ref="A74:S74"/>
    <mergeCell ref="A75:S75"/>
    <mergeCell ref="A61:S61"/>
    <mergeCell ref="A62:G62"/>
    <mergeCell ref="H62:Q62"/>
    <mergeCell ref="A66:G66"/>
    <mergeCell ref="H66:Q66"/>
    <mergeCell ref="A63:S63"/>
    <mergeCell ref="A64:S64"/>
    <mergeCell ref="A67:G67"/>
    <mergeCell ref="H67:Q67"/>
    <mergeCell ref="A28:S28"/>
    <mergeCell ref="A29:G29"/>
    <mergeCell ref="H29:Q29"/>
    <mergeCell ref="A11:S11"/>
    <mergeCell ref="A14:G14"/>
    <mergeCell ref="H14:Q14"/>
    <mergeCell ref="A9:G9"/>
    <mergeCell ref="H9:Q9"/>
    <mergeCell ref="A10:G10"/>
    <mergeCell ref="H10:Q10"/>
    <mergeCell ref="A7:S7"/>
    <mergeCell ref="A8:G8"/>
    <mergeCell ref="H8:Q8"/>
    <mergeCell ref="A1:S1"/>
    <mergeCell ref="A2:S2"/>
    <mergeCell ref="A3:E3"/>
    <mergeCell ref="F3:Q3"/>
    <mergeCell ref="A4:S5"/>
    <mergeCell ref="H6:Q6"/>
    <mergeCell ref="A6:G6"/>
    <mergeCell ref="A12:S12"/>
    <mergeCell ref="A13:G13"/>
    <mergeCell ref="H13:Q13"/>
    <mergeCell ref="A15:G15"/>
    <mergeCell ref="H15:Q15"/>
    <mergeCell ref="A16:G16"/>
    <mergeCell ref="H16:Q16"/>
    <mergeCell ref="A17:S17"/>
    <mergeCell ref="A18:S18"/>
    <mergeCell ref="A19:G19"/>
    <mergeCell ref="H19:Q19"/>
    <mergeCell ref="A20:G20"/>
    <mergeCell ref="H20:Q20"/>
    <mergeCell ref="A23:G23"/>
    <mergeCell ref="H23:Q23"/>
    <mergeCell ref="A21:S21"/>
    <mergeCell ref="A22:S22"/>
    <mergeCell ref="A24:S24"/>
    <mergeCell ref="A25:S25"/>
    <mergeCell ref="A26:G26"/>
    <mergeCell ref="H26:Q26"/>
    <mergeCell ref="A27:S27"/>
    <mergeCell ref="A30:G30"/>
    <mergeCell ref="H30:Q30"/>
    <mergeCell ref="A31:G31"/>
    <mergeCell ref="H31:Q31"/>
    <mergeCell ref="A34:G34"/>
    <mergeCell ref="H34:Q34"/>
    <mergeCell ref="A32:S32"/>
    <mergeCell ref="A33:S33"/>
    <mergeCell ref="A37:G37"/>
    <mergeCell ref="H37:Q37"/>
    <mergeCell ref="A38:G38"/>
    <mergeCell ref="H38:Q38"/>
    <mergeCell ref="A35:S35"/>
    <mergeCell ref="A36:S36"/>
    <mergeCell ref="A49:G49"/>
    <mergeCell ref="H49:Q49"/>
    <mergeCell ref="A47:S47"/>
    <mergeCell ref="A39:G39"/>
    <mergeCell ref="H39:Q39"/>
    <mergeCell ref="A55:G55"/>
    <mergeCell ref="H55:Q55"/>
    <mergeCell ref="A53:S53"/>
    <mergeCell ref="A54:S54"/>
    <mergeCell ref="A56:G56"/>
    <mergeCell ref="H56:Q56"/>
    <mergeCell ref="A57:S57"/>
    <mergeCell ref="A58:S58"/>
    <mergeCell ref="A59:G59"/>
    <mergeCell ref="H59:Q59"/>
    <mergeCell ref="A60:S60"/>
    <mergeCell ref="A65:G65"/>
    <mergeCell ref="H65:Q65"/>
    <mergeCell ref="A69:S69"/>
    <mergeCell ref="A68:S68"/>
    <mergeCell ref="A70:G70"/>
    <mergeCell ref="H70:Q70"/>
    <mergeCell ref="A71:S71"/>
    <mergeCell ref="A76:G76"/>
    <mergeCell ref="H76:Q76"/>
    <mergeCell ref="A79:S79"/>
    <mergeCell ref="A78:S78"/>
    <mergeCell ref="A80:G80"/>
    <mergeCell ref="H80:Q80"/>
    <mergeCell ref="A81:S81"/>
    <mergeCell ref="A42:G42"/>
    <mergeCell ref="H42:Q42"/>
    <mergeCell ref="A40:S40"/>
    <mergeCell ref="A41:S41"/>
    <mergeCell ref="A43:G43"/>
    <mergeCell ref="H43:Q43"/>
    <mergeCell ref="A44:G44"/>
    <mergeCell ref="H44:Q44"/>
    <mergeCell ref="H45:Q45"/>
    <mergeCell ref="A45:G45"/>
    <mergeCell ref="H51:Q51"/>
    <mergeCell ref="A46:S46"/>
    <mergeCell ref="A52:G52"/>
    <mergeCell ref="H52:Q52"/>
    <mergeCell ref="A50:G50"/>
    <mergeCell ref="A48:G48"/>
    <mergeCell ref="H48:Q48"/>
    <mergeCell ref="H50:Q50"/>
    <mergeCell ref="A51:G51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F3" sqref="F3:Q3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6.28515625" customWidth="1"/>
    <col min="6" max="6" width="5.7109375" customWidth="1"/>
    <col min="7" max="7" width="5.140625" customWidth="1"/>
    <col min="8" max="8" width="7.42578125" customWidth="1"/>
    <col min="9" max="10" width="5.5703125" customWidth="1"/>
    <col min="11" max="11" width="6.28515625" customWidth="1"/>
    <col min="12" max="12" width="5" customWidth="1"/>
    <col min="13" max="13" width="5.85546875" customWidth="1"/>
    <col min="14" max="15" width="5" customWidth="1"/>
    <col min="16" max="16" width="3.7109375" customWidth="1"/>
    <col min="17" max="17" width="13.140625" customWidth="1"/>
    <col min="18" max="18" width="8.7109375" customWidth="1"/>
    <col min="19" max="19" width="8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88</v>
      </c>
      <c r="B3" s="399"/>
      <c r="C3" s="399"/>
      <c r="D3" s="399"/>
      <c r="E3" s="400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31" t="s">
        <v>12</v>
      </c>
      <c r="B6" s="431"/>
      <c r="C6" s="431"/>
      <c r="D6" s="431"/>
      <c r="E6" s="431"/>
      <c r="F6" s="431"/>
      <c r="G6" s="431"/>
      <c r="H6" s="431"/>
      <c r="I6" s="431" t="s">
        <v>22</v>
      </c>
      <c r="J6" s="431"/>
      <c r="K6" s="431"/>
      <c r="L6" s="431"/>
      <c r="M6" s="431"/>
      <c r="N6" s="431"/>
      <c r="O6" s="431"/>
      <c r="P6" s="431"/>
      <c r="Q6" s="431"/>
      <c r="R6" s="31" t="s">
        <v>19</v>
      </c>
      <c r="S6" s="29" t="s">
        <v>23</v>
      </c>
    </row>
    <row r="7" spans="1:19" s="41" customFormat="1" ht="13.5" customHeight="1">
      <c r="A7" s="390" t="s">
        <v>731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2"/>
    </row>
    <row r="8" spans="1:19" s="3" customFormat="1" ht="13.5" customHeight="1">
      <c r="A8" s="421" t="s">
        <v>733</v>
      </c>
      <c r="B8" s="421"/>
      <c r="C8" s="421"/>
      <c r="D8" s="421"/>
      <c r="E8" s="421"/>
      <c r="F8" s="421"/>
      <c r="G8" s="421"/>
      <c r="H8" s="421"/>
      <c r="I8" s="412" t="s">
        <v>735</v>
      </c>
      <c r="J8" s="387"/>
      <c r="K8" s="387"/>
      <c r="L8" s="387"/>
      <c r="M8" s="387"/>
      <c r="N8" s="387"/>
      <c r="O8" s="387"/>
      <c r="P8" s="387"/>
      <c r="Q8" s="388"/>
      <c r="R8" s="33" t="s">
        <v>292</v>
      </c>
      <c r="S8" s="33" t="s">
        <v>292</v>
      </c>
    </row>
    <row r="9" spans="1:19" s="3" customFormat="1" ht="13.5" customHeight="1">
      <c r="A9" s="412" t="s">
        <v>734</v>
      </c>
      <c r="B9" s="387"/>
      <c r="C9" s="387"/>
      <c r="D9" s="387"/>
      <c r="E9" s="387"/>
      <c r="F9" s="387"/>
      <c r="G9" s="387"/>
      <c r="H9" s="387"/>
      <c r="I9" s="412" t="s">
        <v>735</v>
      </c>
      <c r="J9" s="387"/>
      <c r="K9" s="387"/>
      <c r="L9" s="387"/>
      <c r="M9" s="387"/>
      <c r="N9" s="387"/>
      <c r="O9" s="387"/>
      <c r="P9" s="387"/>
      <c r="Q9" s="388"/>
      <c r="R9" s="33" t="s">
        <v>292</v>
      </c>
      <c r="S9" s="33" t="s">
        <v>292</v>
      </c>
    </row>
    <row r="10" spans="1:19" s="9" customFormat="1">
      <c r="A10" s="413"/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</row>
    <row r="11" spans="1:19" s="41" customFormat="1" ht="13.5" customHeight="1">
      <c r="A11" s="390" t="s">
        <v>159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</row>
    <row r="12" spans="1:19" s="3" customFormat="1" ht="13.5" customHeight="1">
      <c r="A12" s="412" t="s">
        <v>412</v>
      </c>
      <c r="B12" s="387"/>
      <c r="C12" s="387"/>
      <c r="D12" s="387"/>
      <c r="E12" s="387"/>
      <c r="F12" s="387"/>
      <c r="G12" s="387"/>
      <c r="H12" s="387"/>
      <c r="I12" s="412" t="s">
        <v>413</v>
      </c>
      <c r="J12" s="387"/>
      <c r="K12" s="387"/>
      <c r="L12" s="387"/>
      <c r="M12" s="387"/>
      <c r="N12" s="387"/>
      <c r="O12" s="387"/>
      <c r="P12" s="387"/>
      <c r="Q12" s="388"/>
      <c r="R12" s="33">
        <v>41023</v>
      </c>
      <c r="S12" s="33" t="s">
        <v>292</v>
      </c>
    </row>
    <row r="13" spans="1:19" s="9" customForma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</row>
    <row r="14" spans="1:19" s="41" customFormat="1" ht="13.5" customHeight="1">
      <c r="A14" s="390" t="s">
        <v>810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2"/>
    </row>
    <row r="15" spans="1:19" s="3" customFormat="1" ht="13.5" customHeight="1">
      <c r="A15" s="412" t="s">
        <v>819</v>
      </c>
      <c r="B15" s="387"/>
      <c r="C15" s="387"/>
      <c r="D15" s="387"/>
      <c r="E15" s="387"/>
      <c r="F15" s="387"/>
      <c r="G15" s="387"/>
      <c r="H15" s="387"/>
      <c r="I15" s="412" t="s">
        <v>292</v>
      </c>
      <c r="J15" s="387"/>
      <c r="K15" s="387"/>
      <c r="L15" s="387"/>
      <c r="M15" s="387"/>
      <c r="N15" s="387"/>
      <c r="O15" s="387"/>
      <c r="P15" s="387"/>
      <c r="Q15" s="388"/>
      <c r="R15" s="33">
        <v>41821</v>
      </c>
      <c r="S15" s="33" t="s">
        <v>292</v>
      </c>
    </row>
    <row r="16" spans="1:19" s="9" customFormat="1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</row>
    <row r="17" spans="1:19" s="41" customFormat="1" ht="13.5" customHeight="1">
      <c r="A17" s="390" t="s">
        <v>166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2"/>
    </row>
    <row r="18" spans="1:19" s="3" customFormat="1" ht="13.5" customHeight="1">
      <c r="A18" s="421" t="s">
        <v>841</v>
      </c>
      <c r="B18" s="421"/>
      <c r="C18" s="421"/>
      <c r="D18" s="421"/>
      <c r="E18" s="421"/>
      <c r="F18" s="421"/>
      <c r="G18" s="421"/>
      <c r="H18" s="421"/>
      <c r="I18" s="412" t="s">
        <v>735</v>
      </c>
      <c r="J18" s="387"/>
      <c r="K18" s="387"/>
      <c r="L18" s="387"/>
      <c r="M18" s="387"/>
      <c r="N18" s="387"/>
      <c r="O18" s="387"/>
      <c r="P18" s="387"/>
      <c r="Q18" s="388"/>
      <c r="R18" s="33">
        <v>41925</v>
      </c>
      <c r="S18" s="33">
        <v>42090</v>
      </c>
    </row>
    <row r="19" spans="1:19" s="9" customFormat="1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</row>
    <row r="20" spans="1:19" s="41" customFormat="1" ht="13.5" customHeight="1">
      <c r="A20" s="390" t="s">
        <v>676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2"/>
    </row>
    <row r="21" spans="1:19" s="3" customFormat="1" ht="13.5" customHeight="1">
      <c r="A21" s="421" t="s">
        <v>690</v>
      </c>
      <c r="B21" s="421"/>
      <c r="C21" s="421"/>
      <c r="D21" s="421"/>
      <c r="E21" s="421"/>
      <c r="F21" s="421"/>
      <c r="G21" s="421"/>
      <c r="H21" s="421"/>
      <c r="I21" s="412" t="s">
        <v>692</v>
      </c>
      <c r="J21" s="387"/>
      <c r="K21" s="387"/>
      <c r="L21" s="387"/>
      <c r="M21" s="387"/>
      <c r="N21" s="387"/>
      <c r="O21" s="387"/>
      <c r="P21" s="387"/>
      <c r="Q21" s="388"/>
      <c r="R21" s="33">
        <v>41948</v>
      </c>
      <c r="S21" s="33">
        <v>42086</v>
      </c>
    </row>
    <row r="22" spans="1:19" s="3" customFormat="1" ht="13.5" customHeight="1">
      <c r="A22" s="412" t="s">
        <v>691</v>
      </c>
      <c r="B22" s="387"/>
      <c r="C22" s="387"/>
      <c r="D22" s="387"/>
      <c r="E22" s="387"/>
      <c r="F22" s="387"/>
      <c r="G22" s="387"/>
      <c r="H22" s="387"/>
      <c r="I22" s="412" t="s">
        <v>692</v>
      </c>
      <c r="J22" s="387"/>
      <c r="K22" s="387"/>
      <c r="L22" s="387"/>
      <c r="M22" s="387"/>
      <c r="N22" s="387"/>
      <c r="O22" s="387"/>
      <c r="P22" s="387"/>
      <c r="Q22" s="388"/>
      <c r="R22" s="33">
        <v>41948</v>
      </c>
      <c r="S22" s="33">
        <v>42086</v>
      </c>
    </row>
    <row r="23" spans="1:19" s="9" customFormat="1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</row>
    <row r="24" spans="1:19" s="41" customFormat="1" ht="13.5" customHeight="1">
      <c r="A24" s="390" t="s">
        <v>1034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2"/>
    </row>
    <row r="25" spans="1:19" s="3" customFormat="1" ht="13.5" customHeight="1">
      <c r="A25" s="421" t="s">
        <v>1040</v>
      </c>
      <c r="B25" s="421"/>
      <c r="C25" s="421"/>
      <c r="D25" s="421"/>
      <c r="E25" s="421"/>
      <c r="F25" s="421"/>
      <c r="G25" s="421"/>
      <c r="H25" s="421"/>
      <c r="I25" s="412" t="s">
        <v>1041</v>
      </c>
      <c r="J25" s="387"/>
      <c r="K25" s="387"/>
      <c r="L25" s="387"/>
      <c r="M25" s="387"/>
      <c r="N25" s="387"/>
      <c r="O25" s="387"/>
      <c r="P25" s="387"/>
      <c r="Q25" s="388"/>
      <c r="R25" s="33" t="s">
        <v>292</v>
      </c>
      <c r="S25" s="33" t="s">
        <v>292</v>
      </c>
    </row>
    <row r="26" spans="1:19" s="9" customFormat="1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</row>
    <row r="27" spans="1:19" s="41" customFormat="1" ht="13.5" customHeight="1">
      <c r="A27" s="390" t="s">
        <v>491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2"/>
    </row>
    <row r="28" spans="1:19" s="3" customFormat="1" ht="13.5" customHeight="1">
      <c r="A28" s="421" t="s">
        <v>508</v>
      </c>
      <c r="B28" s="421"/>
      <c r="C28" s="421"/>
      <c r="D28" s="421"/>
      <c r="E28" s="421"/>
      <c r="F28" s="421"/>
      <c r="G28" s="421"/>
      <c r="H28" s="421"/>
      <c r="I28" s="412" t="s">
        <v>515</v>
      </c>
      <c r="J28" s="387"/>
      <c r="K28" s="387"/>
      <c r="L28" s="387"/>
      <c r="M28" s="387"/>
      <c r="N28" s="387"/>
      <c r="O28" s="387"/>
      <c r="P28" s="387"/>
      <c r="Q28" s="388"/>
      <c r="R28" s="33">
        <v>41465</v>
      </c>
      <c r="S28" s="33" t="s">
        <v>292</v>
      </c>
    </row>
    <row r="29" spans="1:19" s="3" customFormat="1" ht="13.5" customHeight="1">
      <c r="A29" s="412" t="s">
        <v>509</v>
      </c>
      <c r="B29" s="387"/>
      <c r="C29" s="387"/>
      <c r="D29" s="387"/>
      <c r="E29" s="387"/>
      <c r="F29" s="387"/>
      <c r="G29" s="387"/>
      <c r="H29" s="387"/>
      <c r="I29" s="412" t="s">
        <v>516</v>
      </c>
      <c r="J29" s="387"/>
      <c r="K29" s="387"/>
      <c r="L29" s="387"/>
      <c r="M29" s="387"/>
      <c r="N29" s="387"/>
      <c r="O29" s="387"/>
      <c r="P29" s="387"/>
      <c r="Q29" s="388"/>
      <c r="R29" s="33">
        <v>41023</v>
      </c>
      <c r="S29" s="33" t="s">
        <v>292</v>
      </c>
    </row>
    <row r="30" spans="1:19" s="3" customFormat="1" ht="13.5" customHeight="1">
      <c r="A30" s="412" t="s">
        <v>510</v>
      </c>
      <c r="B30" s="387"/>
      <c r="C30" s="387"/>
      <c r="D30" s="387"/>
      <c r="E30" s="387"/>
      <c r="F30" s="387"/>
      <c r="G30" s="387"/>
      <c r="H30" s="387"/>
      <c r="I30" s="412" t="s">
        <v>516</v>
      </c>
      <c r="J30" s="387"/>
      <c r="K30" s="387"/>
      <c r="L30" s="387"/>
      <c r="M30" s="387"/>
      <c r="N30" s="387"/>
      <c r="O30" s="387"/>
      <c r="P30" s="387"/>
      <c r="Q30" s="388"/>
      <c r="R30" s="33">
        <v>41023</v>
      </c>
      <c r="S30" s="33" t="s">
        <v>292</v>
      </c>
    </row>
    <row r="31" spans="1:19" s="3" customFormat="1" ht="13.5" customHeight="1">
      <c r="A31" s="412" t="s">
        <v>511</v>
      </c>
      <c r="B31" s="387"/>
      <c r="C31" s="387"/>
      <c r="D31" s="387"/>
      <c r="E31" s="387"/>
      <c r="F31" s="387"/>
      <c r="G31" s="387"/>
      <c r="H31" s="387"/>
      <c r="I31" s="412" t="s">
        <v>515</v>
      </c>
      <c r="J31" s="387"/>
      <c r="K31" s="387"/>
      <c r="L31" s="387"/>
      <c r="M31" s="387"/>
      <c r="N31" s="387"/>
      <c r="O31" s="387"/>
      <c r="P31" s="387"/>
      <c r="Q31" s="388"/>
      <c r="R31" s="33" t="s">
        <v>517</v>
      </c>
      <c r="S31" s="33" t="s">
        <v>292</v>
      </c>
    </row>
    <row r="32" spans="1:19" s="3" customFormat="1" ht="13.5" customHeight="1">
      <c r="A32" s="412" t="s">
        <v>512</v>
      </c>
      <c r="B32" s="387"/>
      <c r="C32" s="387"/>
      <c r="D32" s="387"/>
      <c r="E32" s="387"/>
      <c r="F32" s="387"/>
      <c r="G32" s="387"/>
      <c r="H32" s="388"/>
      <c r="I32" s="412" t="s">
        <v>516</v>
      </c>
      <c r="J32" s="387"/>
      <c r="K32" s="387"/>
      <c r="L32" s="387"/>
      <c r="M32" s="387"/>
      <c r="N32" s="387"/>
      <c r="O32" s="387"/>
      <c r="P32" s="387"/>
      <c r="Q32" s="388"/>
      <c r="R32" s="33">
        <v>40994</v>
      </c>
      <c r="S32" s="33" t="s">
        <v>292</v>
      </c>
    </row>
    <row r="33" spans="1:19" s="3" customFormat="1" ht="13.5" customHeight="1">
      <c r="A33" s="412" t="s">
        <v>513</v>
      </c>
      <c r="B33" s="387"/>
      <c r="C33" s="387"/>
      <c r="D33" s="387"/>
      <c r="E33" s="387"/>
      <c r="F33" s="387"/>
      <c r="G33" s="387"/>
      <c r="H33" s="387"/>
      <c r="I33" s="412" t="s">
        <v>516</v>
      </c>
      <c r="J33" s="387"/>
      <c r="K33" s="387"/>
      <c r="L33" s="387"/>
      <c r="M33" s="387"/>
      <c r="N33" s="387"/>
      <c r="O33" s="387"/>
      <c r="P33" s="387"/>
      <c r="Q33" s="388"/>
      <c r="R33" s="33">
        <v>42039</v>
      </c>
      <c r="S33" s="33">
        <v>42054</v>
      </c>
    </row>
    <row r="34" spans="1:19" s="3" customFormat="1" ht="13.5" customHeight="1">
      <c r="A34" s="412" t="s">
        <v>514</v>
      </c>
      <c r="B34" s="387"/>
      <c r="C34" s="387"/>
      <c r="D34" s="387"/>
      <c r="E34" s="387"/>
      <c r="F34" s="387"/>
      <c r="G34" s="387"/>
      <c r="H34" s="387"/>
      <c r="I34" s="412" t="s">
        <v>516</v>
      </c>
      <c r="J34" s="387"/>
      <c r="K34" s="387"/>
      <c r="L34" s="387"/>
      <c r="M34" s="387"/>
      <c r="N34" s="387"/>
      <c r="O34" s="387"/>
      <c r="P34" s="387"/>
      <c r="Q34" s="388"/>
      <c r="R34" s="33">
        <v>42039</v>
      </c>
      <c r="S34" s="33" t="s">
        <v>292</v>
      </c>
    </row>
    <row r="35" spans="1:19" s="3" customFormat="1" ht="13.5" customHeight="1">
      <c r="A35" s="421" t="s">
        <v>1073</v>
      </c>
      <c r="B35" s="421"/>
      <c r="C35" s="421"/>
      <c r="D35" s="421"/>
      <c r="E35" s="421"/>
      <c r="F35" s="421"/>
      <c r="G35" s="421"/>
      <c r="H35" s="421"/>
      <c r="I35" s="412" t="s">
        <v>413</v>
      </c>
      <c r="J35" s="387"/>
      <c r="K35" s="387"/>
      <c r="L35" s="387"/>
      <c r="M35" s="387"/>
      <c r="N35" s="387"/>
      <c r="O35" s="387"/>
      <c r="P35" s="387"/>
      <c r="Q35" s="388"/>
      <c r="R35" s="33">
        <v>40666</v>
      </c>
      <c r="S35" s="33" t="s">
        <v>292</v>
      </c>
    </row>
  </sheetData>
  <mergeCells count="52">
    <mergeCell ref="A35:H35"/>
    <mergeCell ref="I35:Q35"/>
    <mergeCell ref="A27:S27"/>
    <mergeCell ref="A28:H28"/>
    <mergeCell ref="I28:Q28"/>
    <mergeCell ref="A26:S26"/>
    <mergeCell ref="A25:H25"/>
    <mergeCell ref="I25:Q25"/>
    <mergeCell ref="A12:H12"/>
    <mergeCell ref="I12:Q12"/>
    <mergeCell ref="I9:Q9"/>
    <mergeCell ref="A29:H29"/>
    <mergeCell ref="I29:Q29"/>
    <mergeCell ref="A30:H30"/>
    <mergeCell ref="I30:Q30"/>
    <mergeCell ref="A32:H32"/>
    <mergeCell ref="I32:Q32"/>
    <mergeCell ref="A31:H31"/>
    <mergeCell ref="I31:Q31"/>
    <mergeCell ref="A33:H33"/>
    <mergeCell ref="I33:Q33"/>
    <mergeCell ref="A34:H34"/>
    <mergeCell ref="I34:Q34"/>
    <mergeCell ref="A23:S23"/>
    <mergeCell ref="A24:S24"/>
    <mergeCell ref="I22:Q22"/>
    <mergeCell ref="I21:Q21"/>
    <mergeCell ref="A22:H22"/>
    <mergeCell ref="A21:H21"/>
    <mergeCell ref="A19:S19"/>
    <mergeCell ref="A20:S20"/>
    <mergeCell ref="A18:H18"/>
    <mergeCell ref="I18:Q18"/>
    <mergeCell ref="A16:S16"/>
    <mergeCell ref="A17:S17"/>
    <mergeCell ref="A13:S13"/>
    <mergeCell ref="A15:H15"/>
    <mergeCell ref="I15:Q15"/>
    <mergeCell ref="A14:S14"/>
    <mergeCell ref="A10:S10"/>
    <mergeCell ref="A11:S11"/>
    <mergeCell ref="A8:H8"/>
    <mergeCell ref="I8:Q8"/>
    <mergeCell ref="A9:H9"/>
    <mergeCell ref="A1:S1"/>
    <mergeCell ref="A2:S2"/>
    <mergeCell ref="A3:E3"/>
    <mergeCell ref="F3:Q3"/>
    <mergeCell ref="A4:S5"/>
    <mergeCell ref="A6:H6"/>
    <mergeCell ref="I6:Q6"/>
    <mergeCell ref="A7:S7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E3" sqref="E3:M3"/>
    </sheetView>
  </sheetViews>
  <sheetFormatPr defaultRowHeight="12.75"/>
  <cols>
    <col min="1" max="1" width="5.85546875" style="19" customWidth="1"/>
    <col min="2" max="3" width="6.7109375" style="19" customWidth="1"/>
    <col min="4" max="4" width="7.140625" style="19" customWidth="1"/>
    <col min="5" max="5" width="8.85546875" style="19" customWidth="1"/>
    <col min="6" max="6" width="8" style="19" customWidth="1"/>
    <col min="7" max="7" width="6.42578125" style="19" customWidth="1"/>
    <col min="8" max="8" width="7" style="19" customWidth="1"/>
    <col min="9" max="9" width="6.42578125" style="19" customWidth="1"/>
    <col min="10" max="10" width="7" style="19" customWidth="1"/>
    <col min="11" max="11" width="5.140625" style="19" customWidth="1"/>
    <col min="12" max="12" width="7.7109375" style="19" customWidth="1"/>
    <col min="13" max="13" width="6.42578125" style="19" customWidth="1"/>
    <col min="14" max="14" width="6.570312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546875" style="19" customWidth="1"/>
    <col min="20" max="16384" width="9.140625" style="19"/>
  </cols>
  <sheetData>
    <row r="1" spans="1:17" ht="13.5" thickBot="1">
      <c r="A1" s="240" t="s">
        <v>282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7" ht="13.5" thickBo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1:17" ht="13.5" thickBot="1">
      <c r="A3" s="224" t="s">
        <v>217</v>
      </c>
      <c r="B3" s="225"/>
      <c r="C3" s="225"/>
      <c r="D3" s="226"/>
      <c r="E3" s="440"/>
      <c r="F3" s="441"/>
      <c r="G3" s="441"/>
      <c r="H3" s="441"/>
      <c r="I3" s="441"/>
      <c r="J3" s="441"/>
      <c r="K3" s="441"/>
      <c r="L3" s="441"/>
      <c r="M3" s="442"/>
      <c r="N3" s="438" t="s">
        <v>73</v>
      </c>
      <c r="O3" s="439"/>
      <c r="P3" s="225" t="s">
        <v>289</v>
      </c>
      <c r="Q3" s="226"/>
    </row>
    <row r="4" spans="1:17" s="59" customFormat="1">
      <c r="A4" s="443" t="s">
        <v>1091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7" s="61" customForma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</sheetData>
  <mergeCells count="7">
    <mergeCell ref="A1:Q1"/>
    <mergeCell ref="P3:Q3"/>
    <mergeCell ref="N3:O3"/>
    <mergeCell ref="E3:M3"/>
    <mergeCell ref="A2:Q2"/>
    <mergeCell ref="A3:D3"/>
    <mergeCell ref="A4:Q5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A4" sqref="A4:Q5"/>
    </sheetView>
  </sheetViews>
  <sheetFormatPr defaultRowHeight="12.75"/>
  <cols>
    <col min="1" max="1" width="5.85546875" style="19" customWidth="1"/>
    <col min="2" max="3" width="6.7109375" style="19" customWidth="1"/>
    <col min="4" max="4" width="7.140625" style="19" customWidth="1"/>
    <col min="5" max="5" width="8.85546875" style="19" customWidth="1"/>
    <col min="6" max="6" width="8" style="19" customWidth="1"/>
    <col min="7" max="7" width="6.42578125" style="19" customWidth="1"/>
    <col min="8" max="8" width="7" style="19" customWidth="1"/>
    <col min="9" max="9" width="6.42578125" style="19" customWidth="1"/>
    <col min="10" max="10" width="7" style="19" customWidth="1"/>
    <col min="11" max="11" width="5.140625" style="19" customWidth="1"/>
    <col min="12" max="12" width="7.7109375" style="19" customWidth="1"/>
    <col min="13" max="13" width="6.42578125" style="19" customWidth="1"/>
    <col min="14" max="14" width="6.570312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546875" style="19" customWidth="1"/>
    <col min="20" max="16384" width="9.140625" style="19"/>
  </cols>
  <sheetData>
    <row r="1" spans="1:17" ht="13.5" thickBot="1">
      <c r="A1" s="240" t="s">
        <v>282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7" ht="13.5" thickBo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1:17" ht="13.5" thickBot="1">
      <c r="A3" s="224" t="s">
        <v>216</v>
      </c>
      <c r="B3" s="225"/>
      <c r="C3" s="225"/>
      <c r="D3" s="226"/>
      <c r="E3" s="440"/>
      <c r="F3" s="441"/>
      <c r="G3" s="441"/>
      <c r="H3" s="441"/>
      <c r="I3" s="441"/>
      <c r="J3" s="441"/>
      <c r="K3" s="441"/>
      <c r="L3" s="441"/>
      <c r="M3" s="442"/>
      <c r="N3" s="438" t="s">
        <v>73</v>
      </c>
      <c r="O3" s="439"/>
      <c r="P3" s="225" t="s">
        <v>289</v>
      </c>
      <c r="Q3" s="226"/>
    </row>
    <row r="4" spans="1:17" s="59" customFormat="1">
      <c r="A4" s="443" t="s">
        <v>1091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7" s="61" customForma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</sheetData>
  <mergeCells count="7">
    <mergeCell ref="A1:Q1"/>
    <mergeCell ref="P3:Q3"/>
    <mergeCell ref="N3:O3"/>
    <mergeCell ref="E3:M3"/>
    <mergeCell ref="A4:Q5"/>
    <mergeCell ref="A2:Q2"/>
    <mergeCell ref="A3:D3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15"/>
  <sheetViews>
    <sheetView workbookViewId="0">
      <selection activeCell="A4" sqref="A4:Q5"/>
    </sheetView>
  </sheetViews>
  <sheetFormatPr defaultRowHeight="12.75"/>
  <cols>
    <col min="1" max="1" width="5.85546875" style="19" customWidth="1"/>
    <col min="2" max="3" width="6.7109375" style="19" customWidth="1"/>
    <col min="4" max="4" width="7.140625" style="19" customWidth="1"/>
    <col min="5" max="5" width="8.85546875" style="19" customWidth="1"/>
    <col min="6" max="6" width="8" style="19" customWidth="1"/>
    <col min="7" max="7" width="6.42578125" style="19" customWidth="1"/>
    <col min="8" max="8" width="7" style="19" customWidth="1"/>
    <col min="9" max="9" width="6.42578125" style="19" customWidth="1"/>
    <col min="10" max="10" width="7" style="19" customWidth="1"/>
    <col min="11" max="11" width="5.140625" style="19" customWidth="1"/>
    <col min="12" max="12" width="7.7109375" style="19" customWidth="1"/>
    <col min="13" max="13" width="6.42578125" style="19" customWidth="1"/>
    <col min="14" max="14" width="6.5703125" style="19" customWidth="1"/>
    <col min="15" max="15" width="5.7109375" style="19" customWidth="1"/>
    <col min="16" max="16" width="7.140625" style="19" customWidth="1"/>
    <col min="17" max="17" width="6.7109375" style="19" customWidth="1"/>
    <col min="18" max="19" width="5.85546875" style="19" customWidth="1"/>
    <col min="20" max="16384" width="9.140625" style="19"/>
  </cols>
  <sheetData>
    <row r="1" spans="1:19" ht="13.5" thickBot="1">
      <c r="A1" s="240" t="s">
        <v>282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9" ht="13.5" thickBo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</row>
    <row r="3" spans="1:19" ht="13.5" thickBot="1">
      <c r="A3" s="224" t="s">
        <v>215</v>
      </c>
      <c r="B3" s="225"/>
      <c r="C3" s="225"/>
      <c r="D3" s="226"/>
      <c r="E3" s="440"/>
      <c r="F3" s="441"/>
      <c r="G3" s="441"/>
      <c r="H3" s="441"/>
      <c r="I3" s="441"/>
      <c r="J3" s="441"/>
      <c r="K3" s="441"/>
      <c r="L3" s="441"/>
      <c r="M3" s="442"/>
      <c r="N3" s="438" t="s">
        <v>73</v>
      </c>
      <c r="O3" s="439"/>
      <c r="P3" s="225" t="s">
        <v>289</v>
      </c>
      <c r="Q3" s="226"/>
    </row>
    <row r="4" spans="1:19" s="59" customForma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9" s="61" customForma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1:19" s="42" customFormat="1" ht="18" customHeight="1">
      <c r="A6" s="390" t="s">
        <v>159</v>
      </c>
      <c r="B6" s="391"/>
      <c r="C6" s="391"/>
      <c r="D6" s="391"/>
      <c r="E6" s="392"/>
      <c r="F6" s="436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110"/>
      <c r="R6" s="61"/>
      <c r="S6" s="36"/>
    </row>
    <row r="7" spans="1:19" s="62" customFormat="1" ht="18" customHeight="1">
      <c r="A7" s="434" t="s">
        <v>414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9" s="62" customFormat="1" ht="18" customHeight="1">
      <c r="A8" s="63" t="s">
        <v>25</v>
      </c>
      <c r="B8" s="435" t="s">
        <v>415</v>
      </c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</row>
    <row r="9" spans="1:19" s="61" customFormat="1" ht="15.75" customHeight="1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</row>
    <row r="10" spans="1:19" s="42" customFormat="1" ht="15.75" customHeight="1">
      <c r="A10" s="390" t="s">
        <v>161</v>
      </c>
      <c r="B10" s="391"/>
      <c r="C10" s="391"/>
      <c r="D10" s="391"/>
      <c r="E10" s="392"/>
      <c r="F10" s="436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110"/>
      <c r="R10" s="61"/>
      <c r="S10" s="36"/>
    </row>
    <row r="11" spans="1:19" s="62" customFormat="1" ht="15.75" customHeight="1">
      <c r="A11" s="434" t="s">
        <v>600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</row>
    <row r="12" spans="1:19" s="62" customFormat="1" ht="15.75" customHeight="1">
      <c r="A12" s="63" t="s">
        <v>25</v>
      </c>
      <c r="B12" s="435" t="s">
        <v>444</v>
      </c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</row>
    <row r="13" spans="1:19" s="61" customFormat="1" ht="15.75" customHeight="1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</row>
    <row r="14" spans="1:19" s="62" customFormat="1" ht="15.75" customHeight="1">
      <c r="A14" s="434" t="s">
        <v>601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</row>
    <row r="15" spans="1:19" s="62" customFormat="1" ht="15.75" customHeight="1">
      <c r="A15" s="63" t="s">
        <v>25</v>
      </c>
      <c r="B15" s="435" t="s">
        <v>444</v>
      </c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</row>
    <row r="16" spans="1:19" s="61" customFormat="1" ht="15.75" customHeight="1">
      <c r="A16" s="433"/>
      <c r="B16" s="433"/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</row>
    <row r="17" spans="1:19" s="62" customFormat="1" ht="15.75" customHeight="1">
      <c r="A17" s="434" t="s">
        <v>602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</row>
    <row r="18" spans="1:19" s="62" customFormat="1" ht="15.75" customHeight="1">
      <c r="A18" s="63" t="s">
        <v>25</v>
      </c>
      <c r="B18" s="435" t="s">
        <v>444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</row>
    <row r="19" spans="1:19" s="61" customFormat="1" ht="15.75" customHeight="1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</row>
    <row r="20" spans="1:19" s="62" customFormat="1" ht="15.75" customHeight="1">
      <c r="A20" s="434" t="s">
        <v>603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</row>
    <row r="21" spans="1:19" s="62" customFormat="1" ht="15.75" customHeight="1">
      <c r="A21" s="63" t="s">
        <v>25</v>
      </c>
      <c r="B21" s="435" t="s">
        <v>444</v>
      </c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</row>
    <row r="22" spans="1:19" s="61" customFormat="1" ht="15.75" customHeight="1">
      <c r="A22" s="433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</row>
    <row r="23" spans="1:19" s="62" customFormat="1" ht="15.75" customHeight="1">
      <c r="A23" s="434" t="s">
        <v>604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</row>
    <row r="24" spans="1:19" s="62" customFormat="1" ht="15.75" customHeight="1">
      <c r="A24" s="63" t="s">
        <v>25</v>
      </c>
      <c r="B24" s="435" t="s">
        <v>444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</row>
    <row r="25" spans="1:19" s="61" customFormat="1" ht="15.75" customHeight="1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</row>
    <row r="26" spans="1:19" s="62" customFormat="1" ht="15.75" customHeight="1">
      <c r="A26" s="434" t="s">
        <v>605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</row>
    <row r="27" spans="1:19" s="62" customFormat="1" ht="15.75" customHeight="1">
      <c r="A27" s="63" t="s">
        <v>25</v>
      </c>
      <c r="B27" s="435" t="s">
        <v>444</v>
      </c>
      <c r="C27" s="435"/>
      <c r="D27" s="435"/>
      <c r="E27" s="435"/>
      <c r="F27" s="435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</row>
    <row r="28" spans="1:19" s="61" customFormat="1" ht="15.75" customHeight="1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</row>
    <row r="29" spans="1:19" s="62" customFormat="1" ht="15.75" customHeight="1">
      <c r="A29" s="434" t="s">
        <v>903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</row>
    <row r="30" spans="1:19" s="62" customFormat="1" ht="15.75" customHeight="1">
      <c r="A30" s="63" t="s">
        <v>25</v>
      </c>
      <c r="B30" s="435" t="s">
        <v>444</v>
      </c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</row>
    <row r="31" spans="1:19" s="61" customFormat="1" ht="11.25" customHeight="1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</row>
    <row r="32" spans="1:19" s="42" customFormat="1" ht="11.25" customHeight="1">
      <c r="A32" s="390" t="s">
        <v>544</v>
      </c>
      <c r="B32" s="391"/>
      <c r="C32" s="391"/>
      <c r="D32" s="391"/>
      <c r="E32" s="392"/>
      <c r="F32" s="436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110"/>
      <c r="R32" s="61"/>
      <c r="S32" s="36"/>
    </row>
    <row r="33" spans="1:19" s="62" customFormat="1" ht="11.25" customHeight="1">
      <c r="A33" s="434" t="s">
        <v>548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</row>
    <row r="34" spans="1:19" s="62" customFormat="1" ht="11.25" customHeight="1">
      <c r="A34" s="63" t="s">
        <v>25</v>
      </c>
      <c r="B34" s="435" t="s">
        <v>549</v>
      </c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</row>
    <row r="35" spans="1:19" s="61" customFormat="1" ht="11.25" customHeight="1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</row>
    <row r="36" spans="1:19" s="62" customFormat="1" ht="11.25" customHeight="1">
      <c r="A36" s="434" t="s">
        <v>550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</row>
    <row r="37" spans="1:19" s="62" customFormat="1" ht="11.25" customHeight="1">
      <c r="A37" s="63" t="s">
        <v>25</v>
      </c>
      <c r="B37" s="435" t="s">
        <v>415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</row>
    <row r="38" spans="1:19" s="61" customFormat="1" ht="11.25" customHeight="1">
      <c r="A38" s="433"/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</row>
    <row r="39" spans="1:19" s="42" customFormat="1" ht="11.25" customHeight="1">
      <c r="A39" s="390" t="s">
        <v>434</v>
      </c>
      <c r="B39" s="391"/>
      <c r="C39" s="391"/>
      <c r="D39" s="391"/>
      <c r="E39" s="392"/>
      <c r="F39" s="436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110"/>
      <c r="R39" s="61"/>
      <c r="S39" s="36"/>
    </row>
    <row r="40" spans="1:19" s="62" customFormat="1" ht="11.25" customHeight="1">
      <c r="A40" s="434" t="s">
        <v>443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</row>
    <row r="41" spans="1:19" s="62" customFormat="1" ht="11.25" customHeight="1">
      <c r="A41" s="63" t="s">
        <v>25</v>
      </c>
      <c r="B41" s="435" t="s">
        <v>444</v>
      </c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</row>
    <row r="42" spans="1:19" s="61" customFormat="1" ht="11.25" customHeight="1">
      <c r="A42" s="433"/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</row>
    <row r="43" spans="1:19" s="62" customFormat="1" ht="11.25" customHeight="1">
      <c r="A43" s="434" t="s">
        <v>445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</row>
    <row r="44" spans="1:19" s="62" customFormat="1" ht="11.25" customHeight="1">
      <c r="A44" s="63" t="s">
        <v>25</v>
      </c>
      <c r="B44" s="435" t="s">
        <v>444</v>
      </c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</row>
    <row r="45" spans="1:19" s="61" customFormat="1" ht="11.25" customHeight="1">
      <c r="A45" s="433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</row>
    <row r="46" spans="1:19" s="62" customFormat="1" ht="11.25" customHeight="1">
      <c r="A46" s="434" t="s">
        <v>446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</row>
    <row r="47" spans="1:19" s="62" customFormat="1" ht="11.25" customHeight="1">
      <c r="A47" s="63" t="s">
        <v>25</v>
      </c>
      <c r="B47" s="435" t="s">
        <v>444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</row>
    <row r="48" spans="1:19" s="61" customFormat="1" ht="11.25" customHeight="1">
      <c r="A48" s="433"/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</row>
    <row r="49" spans="1:19" s="42" customFormat="1" ht="11.25" customHeight="1">
      <c r="A49" s="390" t="s">
        <v>916</v>
      </c>
      <c r="B49" s="391"/>
      <c r="C49" s="391"/>
      <c r="D49" s="391"/>
      <c r="E49" s="392"/>
      <c r="F49" s="436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110"/>
      <c r="R49" s="61"/>
      <c r="S49" s="36"/>
    </row>
    <row r="50" spans="1:19" s="62" customFormat="1" ht="11.25" customHeight="1">
      <c r="A50" s="434" t="s">
        <v>921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</row>
    <row r="51" spans="1:19" s="62" customFormat="1" ht="11.25" customHeight="1">
      <c r="A51" s="63" t="s">
        <v>25</v>
      </c>
      <c r="B51" s="435" t="s">
        <v>444</v>
      </c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</row>
    <row r="52" spans="1:19" s="61" customFormat="1" ht="11.25" customHeight="1">
      <c r="A52" s="433"/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433"/>
      <c r="M52" s="433"/>
      <c r="N52" s="433"/>
      <c r="O52" s="433"/>
      <c r="P52" s="433"/>
      <c r="Q52" s="433"/>
    </row>
    <row r="53" spans="1:19" s="62" customFormat="1" ht="11.25" customHeight="1">
      <c r="A53" s="434" t="s">
        <v>922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</row>
    <row r="54" spans="1:19" s="62" customFormat="1" ht="11.25" customHeight="1">
      <c r="A54" s="63" t="s">
        <v>25</v>
      </c>
      <c r="B54" s="435" t="s">
        <v>444</v>
      </c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</row>
    <row r="55" spans="1:19" s="61" customFormat="1" ht="11.25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</row>
    <row r="56" spans="1:19" s="62" customFormat="1" ht="11.25" customHeight="1">
      <c r="A56" s="434" t="s">
        <v>923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</row>
    <row r="57" spans="1:19" s="62" customFormat="1" ht="11.25" customHeight="1">
      <c r="A57" s="63" t="s">
        <v>25</v>
      </c>
      <c r="B57" s="435" t="s">
        <v>444</v>
      </c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</row>
    <row r="58" spans="1:19" s="61" customFormat="1" ht="11.25" customHeight="1">
      <c r="A58" s="433"/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</row>
    <row r="59" spans="1:19" s="62" customFormat="1" ht="11.25" customHeight="1">
      <c r="A59" s="434" t="s">
        <v>924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/>
    </row>
    <row r="60" spans="1:19" s="62" customFormat="1" ht="11.25" customHeight="1">
      <c r="A60" s="63" t="s">
        <v>25</v>
      </c>
      <c r="B60" s="435" t="s">
        <v>444</v>
      </c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</row>
    <row r="61" spans="1:19" s="61" customFormat="1" ht="11.25" customHeight="1">
      <c r="A61" s="433"/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</row>
    <row r="62" spans="1:19" s="62" customFormat="1" ht="11.25" customHeight="1">
      <c r="A62" s="434" t="s">
        <v>925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</row>
    <row r="63" spans="1:19" s="62" customFormat="1" ht="13.5" customHeight="1">
      <c r="A63" s="63" t="s">
        <v>25</v>
      </c>
      <c r="B63" s="435" t="s">
        <v>444</v>
      </c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</row>
    <row r="64" spans="1:19" s="61" customFormat="1">
      <c r="A64" s="433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</row>
    <row r="65" spans="1:19" s="62" customFormat="1" ht="27.75" customHeight="1">
      <c r="A65" s="434" t="s">
        <v>926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</row>
    <row r="66" spans="1:19" s="62" customFormat="1" ht="13.5" customHeight="1">
      <c r="A66" s="63" t="s">
        <v>25</v>
      </c>
      <c r="B66" s="435" t="s">
        <v>444</v>
      </c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</row>
    <row r="67" spans="1:19" s="61" customFormat="1">
      <c r="A67" s="433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</row>
    <row r="68" spans="1:19" s="42" customFormat="1" ht="11.25" customHeight="1">
      <c r="A68" s="390" t="s">
        <v>558</v>
      </c>
      <c r="B68" s="391"/>
      <c r="C68" s="391"/>
      <c r="D68" s="391"/>
      <c r="E68" s="392"/>
      <c r="F68" s="436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110"/>
      <c r="R68" s="61"/>
      <c r="S68" s="36"/>
    </row>
    <row r="69" spans="1:19" s="62" customFormat="1" ht="27.75" customHeight="1">
      <c r="A69" s="434" t="s">
        <v>574</v>
      </c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</row>
    <row r="70" spans="1:19" s="62" customFormat="1" ht="13.5" customHeight="1">
      <c r="A70" s="63" t="s">
        <v>25</v>
      </c>
      <c r="B70" s="435" t="s">
        <v>444</v>
      </c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</row>
    <row r="71" spans="1:19" s="61" customFormat="1">
      <c r="A71" s="433"/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  <c r="Q71" s="433"/>
    </row>
    <row r="72" spans="1:19" s="62" customFormat="1" ht="21.75" customHeight="1">
      <c r="A72" s="434" t="s">
        <v>575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</row>
    <row r="73" spans="1:19" s="62" customFormat="1" ht="13.5" customHeight="1">
      <c r="A73" s="63" t="s">
        <v>25</v>
      </c>
      <c r="B73" s="435" t="s">
        <v>444</v>
      </c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</row>
    <row r="74" spans="1:19" s="61" customFormat="1" ht="17.25" customHeight="1">
      <c r="A74" s="433"/>
      <c r="B74" s="433"/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</row>
    <row r="75" spans="1:19" s="42" customFormat="1" ht="23.25" customHeight="1">
      <c r="A75" s="390" t="s">
        <v>1034</v>
      </c>
      <c r="B75" s="391"/>
      <c r="C75" s="391"/>
      <c r="D75" s="391"/>
      <c r="E75" s="392"/>
      <c r="F75" s="436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110"/>
      <c r="R75" s="61"/>
      <c r="S75" s="36"/>
    </row>
    <row r="76" spans="1:19" s="62" customFormat="1" ht="19.5" customHeight="1">
      <c r="A76" s="434" t="s">
        <v>1042</v>
      </c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</row>
    <row r="77" spans="1:19" s="62" customFormat="1" ht="17.25" customHeight="1">
      <c r="A77" s="63" t="s">
        <v>25</v>
      </c>
      <c r="B77" s="435" t="s">
        <v>444</v>
      </c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</row>
    <row r="78" spans="1:19" s="61" customFormat="1" ht="15" customHeight="1">
      <c r="A78" s="433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</row>
    <row r="79" spans="1:19" s="62" customFormat="1" ht="21" customHeight="1">
      <c r="A79" s="434" t="s">
        <v>1043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</row>
    <row r="80" spans="1:19" s="62" customFormat="1" ht="15" customHeight="1">
      <c r="A80" s="63" t="s">
        <v>25</v>
      </c>
      <c r="B80" s="435" t="s">
        <v>444</v>
      </c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</row>
    <row r="81" spans="1:19" s="61" customFormat="1" ht="17.25" customHeight="1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</row>
    <row r="82" spans="1:19" s="62" customFormat="1" ht="23.25" customHeight="1">
      <c r="A82" s="434" t="s">
        <v>1044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4"/>
      <c r="P82" s="434"/>
      <c r="Q82" s="434"/>
    </row>
    <row r="83" spans="1:19" s="62" customFormat="1" ht="23.25" customHeight="1">
      <c r="A83" s="63" t="s">
        <v>25</v>
      </c>
      <c r="B83" s="435" t="s">
        <v>444</v>
      </c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</row>
    <row r="84" spans="1:19" s="61" customFormat="1" ht="18" customHeight="1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</row>
    <row r="85" spans="1:19" s="62" customFormat="1" ht="23.25" customHeight="1">
      <c r="A85" s="434" t="s">
        <v>1045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</row>
    <row r="86" spans="1:19" s="62" customFormat="1" ht="18" customHeight="1">
      <c r="A86" s="63" t="s">
        <v>25</v>
      </c>
      <c r="B86" s="435" t="s">
        <v>444</v>
      </c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</row>
    <row r="87" spans="1:19" s="61" customFormat="1" ht="14.25" customHeight="1">
      <c r="A87" s="433"/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</row>
    <row r="88" spans="1:19" s="62" customFormat="1" ht="19.5" customHeight="1">
      <c r="A88" s="434" t="s">
        <v>1046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434"/>
      <c r="O88" s="434"/>
      <c r="P88" s="434"/>
      <c r="Q88" s="434"/>
    </row>
    <row r="89" spans="1:19" s="62" customFormat="1" ht="15" customHeight="1">
      <c r="A89" s="63" t="s">
        <v>25</v>
      </c>
      <c r="B89" s="435" t="s">
        <v>444</v>
      </c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</row>
    <row r="90" spans="1:19" s="61" customFormat="1" ht="23.25" customHeight="1">
      <c r="A90" s="433"/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</row>
    <row r="91" spans="1:19" s="42" customFormat="1" ht="23.25" customHeight="1">
      <c r="A91" s="390" t="s">
        <v>708</v>
      </c>
      <c r="B91" s="391"/>
      <c r="C91" s="391"/>
      <c r="D91" s="391"/>
      <c r="E91" s="392"/>
      <c r="F91" s="436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110"/>
      <c r="R91" s="61"/>
      <c r="S91" s="36"/>
    </row>
    <row r="92" spans="1:19" s="62" customFormat="1" ht="21" customHeight="1">
      <c r="A92" s="434" t="s">
        <v>713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</row>
    <row r="93" spans="1:19" s="62" customFormat="1" ht="21" customHeight="1">
      <c r="A93" s="63" t="s">
        <v>25</v>
      </c>
      <c r="B93" s="435" t="s">
        <v>444</v>
      </c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</row>
    <row r="94" spans="1:19" s="61" customFormat="1" ht="16.5" customHeight="1">
      <c r="A94" s="433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</row>
    <row r="95" spans="1:19" s="62" customFormat="1" ht="17.25" customHeight="1">
      <c r="A95" s="434" t="s">
        <v>714</v>
      </c>
      <c r="B95" s="434"/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</row>
    <row r="96" spans="1:19" s="62" customFormat="1" ht="18" customHeight="1">
      <c r="A96" s="63" t="s">
        <v>25</v>
      </c>
      <c r="B96" s="435" t="s">
        <v>444</v>
      </c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</row>
    <row r="97" spans="1:19" s="61" customFormat="1" ht="15.75" customHeight="1">
      <c r="A97" s="433"/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3"/>
      <c r="P97" s="433"/>
      <c r="Q97" s="433"/>
    </row>
    <row r="98" spans="1:19" s="62" customFormat="1" ht="18" customHeight="1">
      <c r="A98" s="434" t="s">
        <v>715</v>
      </c>
      <c r="B98" s="434"/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</row>
    <row r="99" spans="1:19" s="62" customFormat="1" ht="19.5" customHeight="1">
      <c r="A99" s="63" t="s">
        <v>25</v>
      </c>
      <c r="B99" s="435" t="s">
        <v>444</v>
      </c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</row>
    <row r="100" spans="1:19" s="61" customFormat="1" ht="13.5" customHeight="1">
      <c r="A100" s="433"/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</row>
    <row r="101" spans="1:19" s="42" customFormat="1" ht="13.5" customHeight="1">
      <c r="A101" s="390" t="s">
        <v>491</v>
      </c>
      <c r="B101" s="391"/>
      <c r="C101" s="391"/>
      <c r="D101" s="391"/>
      <c r="E101" s="392"/>
      <c r="F101" s="436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110"/>
      <c r="R101" s="61"/>
      <c r="S101" s="36"/>
    </row>
    <row r="102" spans="1:19" s="62" customFormat="1" ht="13.5" customHeight="1">
      <c r="A102" s="434" t="s">
        <v>518</v>
      </c>
      <c r="B102" s="434"/>
      <c r="C102" s="434"/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</row>
    <row r="103" spans="1:19" s="62" customFormat="1" ht="13.5" customHeight="1">
      <c r="A103" s="63" t="s">
        <v>25</v>
      </c>
      <c r="B103" s="435" t="s">
        <v>519</v>
      </c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</row>
    <row r="104" spans="1:19" s="61" customFormat="1" ht="13.5" customHeight="1">
      <c r="A104" s="433"/>
      <c r="B104" s="433"/>
      <c r="C104" s="433"/>
      <c r="D104" s="433"/>
      <c r="E104" s="433"/>
      <c r="F104" s="433"/>
      <c r="G104" s="433"/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</row>
    <row r="105" spans="1:19" s="62" customFormat="1" ht="13.5" customHeight="1">
      <c r="A105" s="434" t="s">
        <v>520</v>
      </c>
      <c r="B105" s="434"/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</row>
    <row r="106" spans="1:19" s="62" customFormat="1" ht="13.5" customHeight="1">
      <c r="A106" s="63" t="s">
        <v>25</v>
      </c>
      <c r="B106" s="435" t="s">
        <v>521</v>
      </c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</row>
    <row r="107" spans="1:19" s="61" customFormat="1" ht="13.5" customHeight="1">
      <c r="A107" s="433"/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</row>
    <row r="108" spans="1:19" s="62" customFormat="1" ht="13.5" customHeight="1">
      <c r="A108" s="434" t="s">
        <v>522</v>
      </c>
      <c r="B108" s="434"/>
      <c r="C108" s="434"/>
      <c r="D108" s="434"/>
      <c r="E108" s="434"/>
      <c r="F108" s="434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</row>
    <row r="109" spans="1:19" s="62" customFormat="1" ht="13.5" customHeight="1">
      <c r="A109" s="63" t="s">
        <v>25</v>
      </c>
      <c r="B109" s="435" t="s">
        <v>519</v>
      </c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</row>
    <row r="110" spans="1:19" s="61" customFormat="1" ht="13.5" customHeight="1">
      <c r="A110" s="433"/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</row>
    <row r="111" spans="1:19" s="62" customFormat="1" ht="13.5" customHeight="1">
      <c r="A111" s="434" t="s">
        <v>523</v>
      </c>
      <c r="B111" s="434"/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434"/>
    </row>
    <row r="112" spans="1:19" s="62" customFormat="1" ht="13.5" customHeight="1">
      <c r="A112" s="63" t="s">
        <v>25</v>
      </c>
      <c r="B112" s="435" t="s">
        <v>521</v>
      </c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</row>
    <row r="113" spans="1:17" s="61" customFormat="1" ht="13.5" customHeight="1">
      <c r="A113" s="433"/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</row>
    <row r="114" spans="1:17" s="62" customFormat="1" ht="13.5" customHeight="1">
      <c r="A114" s="434" t="s">
        <v>524</v>
      </c>
      <c r="B114" s="434"/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</row>
    <row r="115" spans="1:17" s="62" customFormat="1" ht="13.5" customHeight="1">
      <c r="A115" s="63" t="s">
        <v>25</v>
      </c>
      <c r="B115" s="435" t="s">
        <v>444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</row>
  </sheetData>
  <mergeCells count="126">
    <mergeCell ref="A1:Q1"/>
    <mergeCell ref="P3:Q3"/>
    <mergeCell ref="N3:O3"/>
    <mergeCell ref="E3:M3"/>
    <mergeCell ref="A9:Q9"/>
    <mergeCell ref="A10:E10"/>
    <mergeCell ref="A7:Q7"/>
    <mergeCell ref="A6:E6"/>
    <mergeCell ref="F6:P6"/>
    <mergeCell ref="B8:Q8"/>
    <mergeCell ref="A4:Q5"/>
    <mergeCell ref="A2:Q2"/>
    <mergeCell ref="A3:D3"/>
    <mergeCell ref="B21:Q21"/>
    <mergeCell ref="A22:Q22"/>
    <mergeCell ref="A23:Q23"/>
    <mergeCell ref="B24:Q24"/>
    <mergeCell ref="A11:Q11"/>
    <mergeCell ref="F10:P10"/>
    <mergeCell ref="A19:Q19"/>
    <mergeCell ref="A20:Q20"/>
    <mergeCell ref="B12:Q12"/>
    <mergeCell ref="A13:Q13"/>
    <mergeCell ref="A14:Q14"/>
    <mergeCell ref="B15:Q15"/>
    <mergeCell ref="A16:Q16"/>
    <mergeCell ref="A17:Q17"/>
    <mergeCell ref="B18:Q18"/>
    <mergeCell ref="A36:Q36"/>
    <mergeCell ref="B34:Q34"/>
    <mergeCell ref="A35:Q35"/>
    <mergeCell ref="A31:Q31"/>
    <mergeCell ref="A33:Q33"/>
    <mergeCell ref="B37:Q37"/>
    <mergeCell ref="A32:E32"/>
    <mergeCell ref="F32:P32"/>
    <mergeCell ref="A25:Q25"/>
    <mergeCell ref="A26:Q26"/>
    <mergeCell ref="B27:Q27"/>
    <mergeCell ref="A28:Q28"/>
    <mergeCell ref="A29:Q29"/>
    <mergeCell ref="B30:Q30"/>
    <mergeCell ref="A49:E49"/>
    <mergeCell ref="F49:P49"/>
    <mergeCell ref="A50:Q50"/>
    <mergeCell ref="A65:Q65"/>
    <mergeCell ref="B63:Q63"/>
    <mergeCell ref="A64:Q64"/>
    <mergeCell ref="A38:Q38"/>
    <mergeCell ref="A42:Q42"/>
    <mergeCell ref="A39:E39"/>
    <mergeCell ref="F39:P39"/>
    <mergeCell ref="A40:Q40"/>
    <mergeCell ref="B41:Q41"/>
    <mergeCell ref="A48:Q48"/>
    <mergeCell ref="A45:Q45"/>
    <mergeCell ref="A43:Q43"/>
    <mergeCell ref="B44:Q44"/>
    <mergeCell ref="A46:Q46"/>
    <mergeCell ref="B47:Q47"/>
    <mergeCell ref="B66:Q66"/>
    <mergeCell ref="A61:Q61"/>
    <mergeCell ref="A62:Q62"/>
    <mergeCell ref="A53:Q53"/>
    <mergeCell ref="B51:Q51"/>
    <mergeCell ref="A52:Q52"/>
    <mergeCell ref="A56:Q56"/>
    <mergeCell ref="B54:Q54"/>
    <mergeCell ref="A55:Q55"/>
    <mergeCell ref="B57:Q57"/>
    <mergeCell ref="A59:Q59"/>
    <mergeCell ref="A58:Q58"/>
    <mergeCell ref="B60:Q60"/>
    <mergeCell ref="A74:Q74"/>
    <mergeCell ref="A98:Q98"/>
    <mergeCell ref="A71:Q71"/>
    <mergeCell ref="A72:Q72"/>
    <mergeCell ref="A67:Q67"/>
    <mergeCell ref="A69:Q69"/>
    <mergeCell ref="A68:E68"/>
    <mergeCell ref="F68:P68"/>
    <mergeCell ref="B70:Q70"/>
    <mergeCell ref="B73:Q73"/>
    <mergeCell ref="A78:Q78"/>
    <mergeCell ref="A75:E75"/>
    <mergeCell ref="F75:P75"/>
    <mergeCell ref="A91:E91"/>
    <mergeCell ref="F91:P91"/>
    <mergeCell ref="A94:Q94"/>
    <mergeCell ref="B89:Q89"/>
    <mergeCell ref="A79:Q79"/>
    <mergeCell ref="B80:Q80"/>
    <mergeCell ref="A81:Q81"/>
    <mergeCell ref="A82:Q82"/>
    <mergeCell ref="B83:Q83"/>
    <mergeCell ref="A92:Q92"/>
    <mergeCell ref="B93:Q93"/>
    <mergeCell ref="A76:Q76"/>
    <mergeCell ref="B77:Q77"/>
    <mergeCell ref="B115:Q115"/>
    <mergeCell ref="A100:Q100"/>
    <mergeCell ref="A95:Q95"/>
    <mergeCell ref="B96:Q96"/>
    <mergeCell ref="A87:Q87"/>
    <mergeCell ref="A88:Q88"/>
    <mergeCell ref="A90:Q90"/>
    <mergeCell ref="A84:Q84"/>
    <mergeCell ref="A85:Q85"/>
    <mergeCell ref="B86:Q86"/>
    <mergeCell ref="A97:Q97"/>
    <mergeCell ref="B99:Q99"/>
    <mergeCell ref="A113:Q113"/>
    <mergeCell ref="A114:Q114"/>
    <mergeCell ref="A105:Q105"/>
    <mergeCell ref="B103:Q103"/>
    <mergeCell ref="A104:Q104"/>
    <mergeCell ref="A108:Q108"/>
    <mergeCell ref="B106:Q106"/>
    <mergeCell ref="A107:Q107"/>
    <mergeCell ref="B109:Q109"/>
    <mergeCell ref="A111:Q111"/>
    <mergeCell ref="A110:Q110"/>
    <mergeCell ref="B112:Q112"/>
    <mergeCell ref="A101:E101"/>
    <mergeCell ref="F101:P101"/>
    <mergeCell ref="A102:Q102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8"/>
  <sheetViews>
    <sheetView workbookViewId="0">
      <selection activeCell="A4" sqref="A4:P5"/>
    </sheetView>
  </sheetViews>
  <sheetFormatPr defaultRowHeight="12.75"/>
  <cols>
    <col min="1" max="1" width="6.85546875" customWidth="1"/>
    <col min="2" max="2" width="8" customWidth="1"/>
    <col min="3" max="3" width="12" customWidth="1"/>
    <col min="4" max="4" width="7.140625" customWidth="1"/>
    <col min="5" max="5" width="0.5703125" customWidth="1"/>
    <col min="6" max="6" width="8.28515625" customWidth="1"/>
    <col min="7" max="7" width="1.7109375" customWidth="1"/>
    <col min="8" max="8" width="13.7109375" customWidth="1"/>
    <col min="9" max="9" width="5" customWidth="1"/>
    <col min="10" max="10" width="7.28515625" customWidth="1"/>
    <col min="11" max="11" width="6.28515625" customWidth="1"/>
    <col min="12" max="12" width="9.42578125" customWidth="1"/>
    <col min="13" max="13" width="7.7109375" customWidth="1"/>
    <col min="14" max="14" width="5.28515625" customWidth="1"/>
    <col min="15" max="15" width="8.85546875" customWidth="1"/>
    <col min="16" max="16" width="8.5703125" customWidth="1"/>
    <col min="17" max="17" width="6.7109375" customWidth="1"/>
    <col min="18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60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60"/>
    </row>
    <row r="3" spans="1:19" ht="13.5" thickBot="1">
      <c r="A3" s="398" t="s">
        <v>221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5"/>
      <c r="M3" s="401" t="s">
        <v>73</v>
      </c>
      <c r="N3" s="402"/>
      <c r="O3" s="399" t="s">
        <v>289</v>
      </c>
      <c r="P3" s="400"/>
      <c r="Q3" s="60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60"/>
    </row>
    <row r="5" spans="1:19" s="35" customFormat="1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60"/>
    </row>
    <row r="6" spans="1:19" s="42" customFormat="1" ht="11.25" customHeight="1">
      <c r="A6" s="390" t="s">
        <v>160</v>
      </c>
      <c r="B6" s="391"/>
      <c r="C6" s="391"/>
      <c r="D6" s="391"/>
      <c r="E6" s="392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60"/>
      <c r="R6" s="36"/>
      <c r="S6" s="36"/>
    </row>
    <row r="7" spans="1:19" s="3" customFormat="1" ht="13.5" customHeight="1">
      <c r="A7" s="24" t="s">
        <v>69</v>
      </c>
      <c r="B7" s="388" t="s">
        <v>884</v>
      </c>
      <c r="C7" s="421"/>
      <c r="D7" s="421"/>
      <c r="E7" s="421"/>
      <c r="F7" s="421"/>
      <c r="G7" s="421"/>
      <c r="H7" s="421"/>
      <c r="I7" s="421"/>
      <c r="J7" s="428" t="s">
        <v>82</v>
      </c>
      <c r="K7" s="390"/>
      <c r="L7" s="107" t="s">
        <v>885</v>
      </c>
      <c r="M7" s="57" t="s">
        <v>205</v>
      </c>
      <c r="N7" s="387" t="s">
        <v>379</v>
      </c>
      <c r="O7" s="387"/>
      <c r="P7" s="388"/>
      <c r="Q7" s="60"/>
    </row>
    <row r="8" spans="1:19" s="3" customFormat="1" ht="13.5" customHeight="1">
      <c r="A8" s="24" t="s">
        <v>80</v>
      </c>
      <c r="B8" s="444" t="s">
        <v>420</v>
      </c>
      <c r="C8" s="445"/>
      <c r="D8" s="447" t="s">
        <v>82</v>
      </c>
      <c r="E8" s="448"/>
      <c r="F8" s="444" t="s">
        <v>885</v>
      </c>
      <c r="G8" s="444"/>
      <c r="H8" s="445"/>
      <c r="I8" s="24" t="s">
        <v>67</v>
      </c>
      <c r="J8" s="108" t="s">
        <v>292</v>
      </c>
      <c r="K8" s="24" t="s">
        <v>68</v>
      </c>
      <c r="L8" s="108" t="s">
        <v>292</v>
      </c>
      <c r="M8" s="447" t="s">
        <v>84</v>
      </c>
      <c r="N8" s="448"/>
      <c r="O8" s="449" t="s">
        <v>292</v>
      </c>
      <c r="P8" s="450"/>
      <c r="Q8" s="60"/>
    </row>
    <row r="9" spans="1:19" s="3" customFormat="1" ht="13.5" customHeight="1">
      <c r="A9" s="24" t="s">
        <v>213</v>
      </c>
      <c r="B9" s="444" t="s">
        <v>694</v>
      </c>
      <c r="C9" s="444"/>
      <c r="D9" s="444"/>
      <c r="E9" s="444"/>
      <c r="F9" s="444"/>
      <c r="G9" s="444"/>
      <c r="H9" s="444"/>
      <c r="I9" s="444"/>
      <c r="J9" s="445"/>
      <c r="K9" s="446" t="s">
        <v>83</v>
      </c>
      <c r="L9" s="432"/>
      <c r="M9" s="387" t="s">
        <v>294</v>
      </c>
      <c r="N9" s="387"/>
      <c r="O9" s="387"/>
      <c r="P9" s="388"/>
      <c r="Q9" s="43"/>
    </row>
    <row r="10" spans="1:19" s="3" customFormat="1" ht="13.5" customHeight="1">
      <c r="A10" s="24" t="s">
        <v>81</v>
      </c>
      <c r="B10" s="387" t="s">
        <v>292</v>
      </c>
      <c r="C10" s="387"/>
      <c r="D10" s="387"/>
      <c r="E10" s="387"/>
      <c r="F10" s="387"/>
      <c r="G10" s="387"/>
      <c r="H10" s="387"/>
      <c r="I10" s="390" t="s">
        <v>214</v>
      </c>
      <c r="J10" s="387"/>
      <c r="K10" s="387"/>
      <c r="L10" s="104">
        <v>100</v>
      </c>
      <c r="M10" s="390" t="s">
        <v>206</v>
      </c>
      <c r="N10" s="391"/>
      <c r="O10" s="387" t="s">
        <v>641</v>
      </c>
      <c r="P10" s="388"/>
      <c r="Q10" s="43"/>
    </row>
    <row r="11" spans="1:19">
      <c r="A11" s="390" t="s">
        <v>208</v>
      </c>
      <c r="B11" s="391"/>
      <c r="C11" s="109">
        <v>0</v>
      </c>
      <c r="D11" s="428" t="s">
        <v>212</v>
      </c>
      <c r="E11" s="428"/>
      <c r="F11" s="428"/>
      <c r="G11" s="390"/>
      <c r="H11" s="453">
        <v>0</v>
      </c>
      <c r="I11" s="454"/>
      <c r="J11" s="390" t="s">
        <v>210</v>
      </c>
      <c r="K11" s="391"/>
      <c r="L11" s="453">
        <v>0</v>
      </c>
      <c r="M11" s="454"/>
      <c r="N11" s="105" t="s">
        <v>211</v>
      </c>
      <c r="O11" s="453">
        <v>0</v>
      </c>
      <c r="P11" s="454"/>
      <c r="Q11" s="43"/>
      <c r="R11" s="3"/>
    </row>
    <row r="12" spans="1:19">
      <c r="A12" s="413"/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</row>
    <row r="13" spans="1:19" s="42" customFormat="1" ht="11.25" customHeight="1">
      <c r="A13" s="390" t="s">
        <v>165</v>
      </c>
      <c r="B13" s="391"/>
      <c r="C13" s="391"/>
      <c r="D13" s="391"/>
      <c r="E13" s="392"/>
      <c r="F13" s="451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60"/>
      <c r="R13" s="36"/>
      <c r="S13" s="36"/>
    </row>
    <row r="14" spans="1:19" s="3" customFormat="1" ht="13.5" customHeight="1">
      <c r="A14" s="24" t="s">
        <v>69</v>
      </c>
      <c r="B14" s="388" t="s">
        <v>981</v>
      </c>
      <c r="C14" s="421"/>
      <c r="D14" s="421"/>
      <c r="E14" s="421"/>
      <c r="F14" s="421"/>
      <c r="G14" s="421"/>
      <c r="H14" s="421"/>
      <c r="I14" s="421"/>
      <c r="J14" s="428" t="s">
        <v>82</v>
      </c>
      <c r="K14" s="390"/>
      <c r="L14" s="107" t="s">
        <v>885</v>
      </c>
      <c r="M14" s="57" t="s">
        <v>205</v>
      </c>
      <c r="N14" s="387" t="s">
        <v>379</v>
      </c>
      <c r="O14" s="387"/>
      <c r="P14" s="388"/>
      <c r="Q14" s="60"/>
    </row>
    <row r="15" spans="1:19" s="3" customFormat="1" ht="13.5" customHeight="1">
      <c r="A15" s="24" t="s">
        <v>80</v>
      </c>
      <c r="B15" s="444" t="s">
        <v>420</v>
      </c>
      <c r="C15" s="445"/>
      <c r="D15" s="447" t="s">
        <v>82</v>
      </c>
      <c r="E15" s="448"/>
      <c r="F15" s="444" t="s">
        <v>885</v>
      </c>
      <c r="G15" s="444"/>
      <c r="H15" s="445"/>
      <c r="I15" s="24" t="s">
        <v>67</v>
      </c>
      <c r="J15" s="108" t="s">
        <v>292</v>
      </c>
      <c r="K15" s="24" t="s">
        <v>68</v>
      </c>
      <c r="L15" s="108" t="s">
        <v>292</v>
      </c>
      <c r="M15" s="447" t="s">
        <v>84</v>
      </c>
      <c r="N15" s="448"/>
      <c r="O15" s="449" t="s">
        <v>292</v>
      </c>
      <c r="P15" s="450"/>
      <c r="Q15" s="60"/>
    </row>
    <row r="16" spans="1:19" s="3" customFormat="1" ht="13.5" customHeight="1">
      <c r="A16" s="24" t="s">
        <v>213</v>
      </c>
      <c r="B16" s="444" t="s">
        <v>661</v>
      </c>
      <c r="C16" s="444"/>
      <c r="D16" s="444"/>
      <c r="E16" s="444"/>
      <c r="F16" s="444"/>
      <c r="G16" s="444"/>
      <c r="H16" s="444"/>
      <c r="I16" s="444"/>
      <c r="J16" s="445"/>
      <c r="K16" s="446" t="s">
        <v>83</v>
      </c>
      <c r="L16" s="432"/>
      <c r="M16" s="387" t="s">
        <v>294</v>
      </c>
      <c r="N16" s="387"/>
      <c r="O16" s="387"/>
      <c r="P16" s="388"/>
      <c r="Q16" s="43"/>
    </row>
    <row r="17" spans="1:19" s="3" customFormat="1" ht="13.5" customHeight="1">
      <c r="A17" s="24" t="s">
        <v>81</v>
      </c>
      <c r="B17" s="387" t="s">
        <v>982</v>
      </c>
      <c r="C17" s="387"/>
      <c r="D17" s="387"/>
      <c r="E17" s="387"/>
      <c r="F17" s="387"/>
      <c r="G17" s="387"/>
      <c r="H17" s="387"/>
      <c r="I17" s="390" t="s">
        <v>214</v>
      </c>
      <c r="J17" s="387"/>
      <c r="K17" s="387"/>
      <c r="L17" s="104">
        <v>320000</v>
      </c>
      <c r="M17" s="390" t="s">
        <v>206</v>
      </c>
      <c r="N17" s="391"/>
      <c r="O17" s="387" t="s">
        <v>641</v>
      </c>
      <c r="P17" s="388"/>
      <c r="Q17" s="43"/>
    </row>
    <row r="18" spans="1:19">
      <c r="A18" s="390" t="s">
        <v>208</v>
      </c>
      <c r="B18" s="391"/>
      <c r="C18" s="109">
        <v>0</v>
      </c>
      <c r="D18" s="428" t="s">
        <v>212</v>
      </c>
      <c r="E18" s="428"/>
      <c r="F18" s="428"/>
      <c r="G18" s="390"/>
      <c r="H18" s="453">
        <v>0</v>
      </c>
      <c r="I18" s="454"/>
      <c r="J18" s="390" t="s">
        <v>210</v>
      </c>
      <c r="K18" s="391"/>
      <c r="L18" s="453">
        <v>0</v>
      </c>
      <c r="M18" s="454"/>
      <c r="N18" s="105" t="s">
        <v>211</v>
      </c>
      <c r="O18" s="453">
        <v>0</v>
      </c>
      <c r="P18" s="454"/>
      <c r="Q18" s="43"/>
      <c r="R18" s="3"/>
    </row>
    <row r="19" spans="1:19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</row>
    <row r="20" spans="1:19" s="42" customFormat="1" ht="11.25" customHeight="1">
      <c r="A20" s="390" t="s">
        <v>657</v>
      </c>
      <c r="B20" s="391"/>
      <c r="C20" s="391"/>
      <c r="D20" s="391"/>
      <c r="E20" s="392"/>
      <c r="F20" s="451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60"/>
      <c r="R20" s="36"/>
      <c r="S20" s="36"/>
    </row>
    <row r="21" spans="1:19" s="3" customFormat="1" ht="13.5" customHeight="1">
      <c r="A21" s="24" t="s">
        <v>69</v>
      </c>
      <c r="B21" s="388" t="s">
        <v>660</v>
      </c>
      <c r="C21" s="421"/>
      <c r="D21" s="421"/>
      <c r="E21" s="421"/>
      <c r="F21" s="421"/>
      <c r="G21" s="421"/>
      <c r="H21" s="421"/>
      <c r="I21" s="421"/>
      <c r="J21" s="428" t="s">
        <v>82</v>
      </c>
      <c r="K21" s="390"/>
      <c r="L21" s="107" t="s">
        <v>663</v>
      </c>
      <c r="M21" s="57" t="s">
        <v>205</v>
      </c>
      <c r="N21" s="387" t="s">
        <v>379</v>
      </c>
      <c r="O21" s="387"/>
      <c r="P21" s="388"/>
      <c r="Q21" s="60"/>
    </row>
    <row r="22" spans="1:19" s="3" customFormat="1" ht="13.5" customHeight="1">
      <c r="A22" s="24" t="s">
        <v>80</v>
      </c>
      <c r="B22" s="444" t="s">
        <v>420</v>
      </c>
      <c r="C22" s="445"/>
      <c r="D22" s="447" t="s">
        <v>82</v>
      </c>
      <c r="E22" s="448"/>
      <c r="F22" s="444" t="s">
        <v>663</v>
      </c>
      <c r="G22" s="444"/>
      <c r="H22" s="445"/>
      <c r="I22" s="24" t="s">
        <v>67</v>
      </c>
      <c r="J22" s="108" t="s">
        <v>292</v>
      </c>
      <c r="K22" s="24" t="s">
        <v>68</v>
      </c>
      <c r="L22" s="108" t="s">
        <v>292</v>
      </c>
      <c r="M22" s="447" t="s">
        <v>84</v>
      </c>
      <c r="N22" s="448"/>
      <c r="O22" s="449" t="s">
        <v>292</v>
      </c>
      <c r="P22" s="450"/>
      <c r="Q22" s="60"/>
    </row>
    <row r="23" spans="1:19" s="3" customFormat="1" ht="13.5" customHeight="1">
      <c r="A23" s="24" t="s">
        <v>213</v>
      </c>
      <c r="B23" s="444" t="s">
        <v>661</v>
      </c>
      <c r="C23" s="444"/>
      <c r="D23" s="444"/>
      <c r="E23" s="444"/>
      <c r="F23" s="444"/>
      <c r="G23" s="444"/>
      <c r="H23" s="444"/>
      <c r="I23" s="444"/>
      <c r="J23" s="445"/>
      <c r="K23" s="446" t="s">
        <v>83</v>
      </c>
      <c r="L23" s="432"/>
      <c r="M23" s="387" t="s">
        <v>294</v>
      </c>
      <c r="N23" s="387"/>
      <c r="O23" s="387"/>
      <c r="P23" s="388"/>
      <c r="Q23" s="43"/>
    </row>
    <row r="24" spans="1:19" s="3" customFormat="1" ht="13.5" customHeight="1">
      <c r="A24" s="24" t="s">
        <v>81</v>
      </c>
      <c r="B24" s="387" t="s">
        <v>292</v>
      </c>
      <c r="C24" s="387"/>
      <c r="D24" s="387"/>
      <c r="E24" s="387"/>
      <c r="F24" s="387"/>
      <c r="G24" s="387"/>
      <c r="H24" s="387"/>
      <c r="I24" s="390" t="s">
        <v>214</v>
      </c>
      <c r="J24" s="387"/>
      <c r="K24" s="387"/>
      <c r="L24" s="104">
        <v>2850</v>
      </c>
      <c r="M24" s="390" t="s">
        <v>206</v>
      </c>
      <c r="N24" s="391"/>
      <c r="O24" s="387" t="s">
        <v>641</v>
      </c>
      <c r="P24" s="388"/>
      <c r="Q24" s="43"/>
    </row>
    <row r="25" spans="1:19">
      <c r="A25" s="390" t="s">
        <v>208</v>
      </c>
      <c r="B25" s="391"/>
      <c r="C25" s="109">
        <v>37395</v>
      </c>
      <c r="D25" s="428" t="s">
        <v>212</v>
      </c>
      <c r="E25" s="428"/>
      <c r="F25" s="428"/>
      <c r="G25" s="390"/>
      <c r="H25" s="453">
        <v>11600</v>
      </c>
      <c r="I25" s="454"/>
      <c r="J25" s="390" t="s">
        <v>210</v>
      </c>
      <c r="K25" s="391"/>
      <c r="L25" s="453">
        <v>11600</v>
      </c>
      <c r="M25" s="454"/>
      <c r="N25" s="105" t="s">
        <v>211</v>
      </c>
      <c r="O25" s="453">
        <v>25795</v>
      </c>
      <c r="P25" s="454"/>
      <c r="Q25" s="43"/>
      <c r="R25" s="3"/>
    </row>
    <row r="26" spans="1:19">
      <c r="A26" s="413"/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</row>
    <row r="27" spans="1:19" s="3" customFormat="1" ht="13.5" customHeight="1">
      <c r="A27" s="24" t="s">
        <v>69</v>
      </c>
      <c r="B27" s="388" t="s">
        <v>662</v>
      </c>
      <c r="C27" s="421"/>
      <c r="D27" s="421"/>
      <c r="E27" s="421"/>
      <c r="F27" s="421"/>
      <c r="G27" s="421"/>
      <c r="H27" s="421"/>
      <c r="I27" s="421"/>
      <c r="J27" s="428" t="s">
        <v>82</v>
      </c>
      <c r="K27" s="390"/>
      <c r="L27" s="107" t="s">
        <v>663</v>
      </c>
      <c r="M27" s="57" t="s">
        <v>205</v>
      </c>
      <c r="N27" s="387" t="s">
        <v>379</v>
      </c>
      <c r="O27" s="387"/>
      <c r="P27" s="388"/>
      <c r="Q27" s="60"/>
    </row>
    <row r="28" spans="1:19" s="3" customFormat="1" ht="13.5" customHeight="1">
      <c r="A28" s="24" t="s">
        <v>80</v>
      </c>
      <c r="B28" s="444" t="s">
        <v>420</v>
      </c>
      <c r="C28" s="445"/>
      <c r="D28" s="447" t="s">
        <v>82</v>
      </c>
      <c r="E28" s="448"/>
      <c r="F28" s="444" t="s">
        <v>663</v>
      </c>
      <c r="G28" s="444"/>
      <c r="H28" s="445"/>
      <c r="I28" s="24" t="s">
        <v>67</v>
      </c>
      <c r="J28" s="108" t="s">
        <v>292</v>
      </c>
      <c r="K28" s="24" t="s">
        <v>68</v>
      </c>
      <c r="L28" s="108" t="s">
        <v>292</v>
      </c>
      <c r="M28" s="447" t="s">
        <v>84</v>
      </c>
      <c r="N28" s="448"/>
      <c r="O28" s="449" t="s">
        <v>292</v>
      </c>
      <c r="P28" s="450"/>
      <c r="Q28" s="60"/>
    </row>
    <row r="29" spans="1:19" s="3" customFormat="1" ht="13.5" customHeight="1">
      <c r="A29" s="24" t="s">
        <v>213</v>
      </c>
      <c r="B29" s="444" t="s">
        <v>661</v>
      </c>
      <c r="C29" s="444"/>
      <c r="D29" s="444"/>
      <c r="E29" s="444"/>
      <c r="F29" s="444"/>
      <c r="G29" s="444"/>
      <c r="H29" s="444"/>
      <c r="I29" s="444"/>
      <c r="J29" s="445"/>
      <c r="K29" s="446" t="s">
        <v>83</v>
      </c>
      <c r="L29" s="432"/>
      <c r="M29" s="387" t="s">
        <v>292</v>
      </c>
      <c r="N29" s="387"/>
      <c r="O29" s="387"/>
      <c r="P29" s="388"/>
      <c r="Q29" s="43"/>
    </row>
    <row r="30" spans="1:19" s="3" customFormat="1" ht="13.5" customHeight="1">
      <c r="A30" s="24" t="s">
        <v>81</v>
      </c>
      <c r="B30" s="387" t="s">
        <v>292</v>
      </c>
      <c r="C30" s="387"/>
      <c r="D30" s="387"/>
      <c r="E30" s="387"/>
      <c r="F30" s="387"/>
      <c r="G30" s="387"/>
      <c r="H30" s="387"/>
      <c r="I30" s="390" t="s">
        <v>214</v>
      </c>
      <c r="J30" s="387"/>
      <c r="K30" s="387"/>
      <c r="L30" s="104" t="s">
        <v>292</v>
      </c>
      <c r="M30" s="390" t="s">
        <v>206</v>
      </c>
      <c r="N30" s="391"/>
      <c r="O30" s="387" t="s">
        <v>641</v>
      </c>
      <c r="P30" s="388"/>
      <c r="Q30" s="43"/>
    </row>
    <row r="31" spans="1:19">
      <c r="A31" s="390" t="s">
        <v>208</v>
      </c>
      <c r="B31" s="391"/>
      <c r="C31" s="109">
        <v>2100</v>
      </c>
      <c r="D31" s="428" t="s">
        <v>212</v>
      </c>
      <c r="E31" s="428"/>
      <c r="F31" s="428"/>
      <c r="G31" s="390"/>
      <c r="H31" s="453">
        <v>1500</v>
      </c>
      <c r="I31" s="454"/>
      <c r="J31" s="390" t="s">
        <v>210</v>
      </c>
      <c r="K31" s="391"/>
      <c r="L31" s="453">
        <v>1500</v>
      </c>
      <c r="M31" s="454"/>
      <c r="N31" s="105" t="s">
        <v>211</v>
      </c>
      <c r="O31" s="453">
        <v>600</v>
      </c>
      <c r="P31" s="454"/>
      <c r="Q31" s="43"/>
      <c r="R31" s="3"/>
    </row>
    <row r="32" spans="1:19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</row>
    <row r="33" spans="1:19" s="42" customFormat="1" ht="11.25" customHeight="1">
      <c r="A33" s="390" t="s">
        <v>676</v>
      </c>
      <c r="B33" s="391"/>
      <c r="C33" s="391"/>
      <c r="D33" s="391"/>
      <c r="E33" s="392"/>
      <c r="F33" s="451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60"/>
      <c r="R33" s="36"/>
      <c r="S33" s="36"/>
    </row>
    <row r="34" spans="1:19" s="3" customFormat="1" ht="13.5" customHeight="1">
      <c r="A34" s="24" t="s">
        <v>69</v>
      </c>
      <c r="B34" s="388" t="s">
        <v>693</v>
      </c>
      <c r="C34" s="421"/>
      <c r="D34" s="421"/>
      <c r="E34" s="421"/>
      <c r="F34" s="421"/>
      <c r="G34" s="421"/>
      <c r="H34" s="421"/>
      <c r="I34" s="421"/>
      <c r="J34" s="428" t="s">
        <v>82</v>
      </c>
      <c r="K34" s="390"/>
      <c r="L34" s="107" t="s">
        <v>663</v>
      </c>
      <c r="M34" s="57" t="s">
        <v>205</v>
      </c>
      <c r="N34" s="387" t="s">
        <v>379</v>
      </c>
      <c r="O34" s="387"/>
      <c r="P34" s="388"/>
      <c r="Q34" s="60"/>
    </row>
    <row r="35" spans="1:19" s="3" customFormat="1" ht="13.5" customHeight="1">
      <c r="A35" s="24" t="s">
        <v>80</v>
      </c>
      <c r="B35" s="444" t="s">
        <v>420</v>
      </c>
      <c r="C35" s="445"/>
      <c r="D35" s="447" t="s">
        <v>82</v>
      </c>
      <c r="E35" s="448"/>
      <c r="F35" s="444" t="s">
        <v>663</v>
      </c>
      <c r="G35" s="444"/>
      <c r="H35" s="445"/>
      <c r="I35" s="24" t="s">
        <v>67</v>
      </c>
      <c r="J35" s="108" t="s">
        <v>292</v>
      </c>
      <c r="K35" s="24" t="s">
        <v>68</v>
      </c>
      <c r="L35" s="108" t="s">
        <v>292</v>
      </c>
      <c r="M35" s="447" t="s">
        <v>84</v>
      </c>
      <c r="N35" s="448"/>
      <c r="O35" s="449" t="s">
        <v>292</v>
      </c>
      <c r="P35" s="450"/>
      <c r="Q35" s="60"/>
    </row>
    <row r="36" spans="1:19" s="3" customFormat="1" ht="13.5" customHeight="1">
      <c r="A36" s="24" t="s">
        <v>213</v>
      </c>
      <c r="B36" s="444" t="s">
        <v>694</v>
      </c>
      <c r="C36" s="444"/>
      <c r="D36" s="444"/>
      <c r="E36" s="444"/>
      <c r="F36" s="444"/>
      <c r="G36" s="444"/>
      <c r="H36" s="444"/>
      <c r="I36" s="444"/>
      <c r="J36" s="445"/>
      <c r="K36" s="446" t="s">
        <v>83</v>
      </c>
      <c r="L36" s="432"/>
      <c r="M36" s="387" t="s">
        <v>294</v>
      </c>
      <c r="N36" s="387"/>
      <c r="O36" s="387"/>
      <c r="P36" s="388"/>
      <c r="Q36" s="43"/>
    </row>
    <row r="37" spans="1:19" s="3" customFormat="1" ht="13.5" customHeight="1">
      <c r="A37" s="24" t="s">
        <v>81</v>
      </c>
      <c r="B37" s="387" t="s">
        <v>695</v>
      </c>
      <c r="C37" s="387"/>
      <c r="D37" s="387"/>
      <c r="E37" s="387"/>
      <c r="F37" s="387"/>
      <c r="G37" s="387"/>
      <c r="H37" s="387"/>
      <c r="I37" s="390" t="s">
        <v>214</v>
      </c>
      <c r="J37" s="387"/>
      <c r="K37" s="387"/>
      <c r="L37" s="104">
        <v>300</v>
      </c>
      <c r="M37" s="390" t="s">
        <v>206</v>
      </c>
      <c r="N37" s="391"/>
      <c r="O37" s="387" t="s">
        <v>641</v>
      </c>
      <c r="P37" s="388"/>
      <c r="Q37" s="43"/>
    </row>
    <row r="38" spans="1:19">
      <c r="A38" s="390" t="s">
        <v>208</v>
      </c>
      <c r="B38" s="391"/>
      <c r="C38" s="109">
        <v>0</v>
      </c>
      <c r="D38" s="428" t="s">
        <v>212</v>
      </c>
      <c r="E38" s="428"/>
      <c r="F38" s="428"/>
      <c r="G38" s="390"/>
      <c r="H38" s="453">
        <v>0</v>
      </c>
      <c r="I38" s="454"/>
      <c r="J38" s="390" t="s">
        <v>210</v>
      </c>
      <c r="K38" s="391"/>
      <c r="L38" s="453">
        <v>0</v>
      </c>
      <c r="M38" s="454"/>
      <c r="N38" s="105" t="s">
        <v>211</v>
      </c>
      <c r="O38" s="453">
        <v>0</v>
      </c>
      <c r="P38" s="454"/>
      <c r="Q38" s="43"/>
      <c r="R38" s="3"/>
    </row>
  </sheetData>
  <mergeCells count="124">
    <mergeCell ref="A32:P32"/>
    <mergeCell ref="A33:E33"/>
    <mergeCell ref="F33:P33"/>
    <mergeCell ref="L38:M38"/>
    <mergeCell ref="O38:P38"/>
    <mergeCell ref="A38:B38"/>
    <mergeCell ref="D38:G38"/>
    <mergeCell ref="H38:I38"/>
    <mergeCell ref="J38:K38"/>
    <mergeCell ref="B36:J36"/>
    <mergeCell ref="K36:L36"/>
    <mergeCell ref="M36:P36"/>
    <mergeCell ref="B37:H37"/>
    <mergeCell ref="I37:K37"/>
    <mergeCell ref="M37:N37"/>
    <mergeCell ref="O37:P37"/>
    <mergeCell ref="B34:I34"/>
    <mergeCell ref="J34:K34"/>
    <mergeCell ref="N34:P34"/>
    <mergeCell ref="B35:C35"/>
    <mergeCell ref="D35:E35"/>
    <mergeCell ref="F35:H35"/>
    <mergeCell ref="M35:N35"/>
    <mergeCell ref="O35:P35"/>
    <mergeCell ref="M30:N30"/>
    <mergeCell ref="O30:P30"/>
    <mergeCell ref="L31:M31"/>
    <mergeCell ref="O31:P31"/>
    <mergeCell ref="H31:I31"/>
    <mergeCell ref="J31:K31"/>
    <mergeCell ref="B30:H30"/>
    <mergeCell ref="I30:K30"/>
    <mergeCell ref="A31:B31"/>
    <mergeCell ref="D31:G31"/>
    <mergeCell ref="O28:P28"/>
    <mergeCell ref="B29:J29"/>
    <mergeCell ref="K29:L29"/>
    <mergeCell ref="M29:P29"/>
    <mergeCell ref="B28:C28"/>
    <mergeCell ref="D28:E28"/>
    <mergeCell ref="F28:H28"/>
    <mergeCell ref="M28:N28"/>
    <mergeCell ref="L25:M25"/>
    <mergeCell ref="O25:P25"/>
    <mergeCell ref="A26:P26"/>
    <mergeCell ref="B27:I27"/>
    <mergeCell ref="J27:K27"/>
    <mergeCell ref="N27:P27"/>
    <mergeCell ref="A25:B25"/>
    <mergeCell ref="D25:G25"/>
    <mergeCell ref="H25:I25"/>
    <mergeCell ref="J25:K25"/>
    <mergeCell ref="B24:H24"/>
    <mergeCell ref="I24:K24"/>
    <mergeCell ref="M24:N24"/>
    <mergeCell ref="O24:P24"/>
    <mergeCell ref="B21:I21"/>
    <mergeCell ref="J21:K21"/>
    <mergeCell ref="N21:P21"/>
    <mergeCell ref="B22:C22"/>
    <mergeCell ref="D22:E22"/>
    <mergeCell ref="F22:H22"/>
    <mergeCell ref="M22:N22"/>
    <mergeCell ref="O22:P22"/>
    <mergeCell ref="L18:M18"/>
    <mergeCell ref="O18:P18"/>
    <mergeCell ref="A18:B18"/>
    <mergeCell ref="D18:G18"/>
    <mergeCell ref="H18:I18"/>
    <mergeCell ref="J18:K18"/>
    <mergeCell ref="B23:J23"/>
    <mergeCell ref="K23:L23"/>
    <mergeCell ref="M23:P23"/>
    <mergeCell ref="A19:P19"/>
    <mergeCell ref="A20:E20"/>
    <mergeCell ref="F20:P20"/>
    <mergeCell ref="B17:H17"/>
    <mergeCell ref="I17:K17"/>
    <mergeCell ref="M17:N17"/>
    <mergeCell ref="O17:P17"/>
    <mergeCell ref="B14:I14"/>
    <mergeCell ref="J14:K14"/>
    <mergeCell ref="N14:P14"/>
    <mergeCell ref="B15:C15"/>
    <mergeCell ref="D15:E15"/>
    <mergeCell ref="F15:H15"/>
    <mergeCell ref="M15:N15"/>
    <mergeCell ref="O15:P15"/>
    <mergeCell ref="L11:M11"/>
    <mergeCell ref="O11:P11"/>
    <mergeCell ref="A11:B11"/>
    <mergeCell ref="D11:G11"/>
    <mergeCell ref="H11:I11"/>
    <mergeCell ref="J11:K11"/>
    <mergeCell ref="B16:J16"/>
    <mergeCell ref="K16:L16"/>
    <mergeCell ref="M16:P16"/>
    <mergeCell ref="A12:P12"/>
    <mergeCell ref="A13:E13"/>
    <mergeCell ref="F13:P13"/>
    <mergeCell ref="B10:H10"/>
    <mergeCell ref="I10:K10"/>
    <mergeCell ref="M10:N10"/>
    <mergeCell ref="O10:P10"/>
    <mergeCell ref="B7:I7"/>
    <mergeCell ref="J7:K7"/>
    <mergeCell ref="N7:P7"/>
    <mergeCell ref="B8:C8"/>
    <mergeCell ref="D8:E8"/>
    <mergeCell ref="F8:H8"/>
    <mergeCell ref="M8:N8"/>
    <mergeCell ref="O8:P8"/>
    <mergeCell ref="A1:P1"/>
    <mergeCell ref="A4:P5"/>
    <mergeCell ref="A2:P2"/>
    <mergeCell ref="M3:N3"/>
    <mergeCell ref="O3:P3"/>
    <mergeCell ref="E3:L3"/>
    <mergeCell ref="A3:D3"/>
    <mergeCell ref="B9:J9"/>
    <mergeCell ref="K9:L9"/>
    <mergeCell ref="M9:P9"/>
    <mergeCell ref="A6:E6"/>
    <mergeCell ref="F6:P6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79"/>
  <sheetViews>
    <sheetView workbookViewId="0">
      <selection activeCell="E3" sqref="E3:L3"/>
    </sheetView>
  </sheetViews>
  <sheetFormatPr defaultRowHeight="12.75"/>
  <cols>
    <col min="1" max="1" width="5.85546875" customWidth="1"/>
    <col min="2" max="2" width="6.7109375" customWidth="1"/>
    <col min="3" max="3" width="3.140625" customWidth="1"/>
    <col min="4" max="4" width="7.140625" customWidth="1"/>
    <col min="5" max="5" width="8.85546875" customWidth="1"/>
    <col min="6" max="6" width="8" customWidth="1"/>
    <col min="7" max="7" width="8.85546875" customWidth="1"/>
    <col min="8" max="8" width="7" customWidth="1"/>
    <col min="9" max="9" width="6.42578125" customWidth="1"/>
    <col min="10" max="10" width="7" customWidth="1"/>
    <col min="11" max="11" width="5.140625" customWidth="1"/>
    <col min="12" max="12" width="7.7109375" customWidth="1"/>
    <col min="13" max="13" width="7.5703125" customWidth="1"/>
    <col min="14" max="14" width="7.7109375" customWidth="1"/>
    <col min="15" max="15" width="7.85546875" customWidth="1"/>
    <col min="16" max="16" width="8.140625" customWidth="1"/>
    <col min="17" max="17" width="6.7109375" style="60" customWidth="1"/>
    <col min="18" max="18" width="5.85546875" style="60" customWidth="1"/>
    <col min="19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463"/>
      <c r="R1" s="463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463"/>
      <c r="R2" s="463"/>
    </row>
    <row r="3" spans="1:19" ht="13.5" thickBot="1">
      <c r="A3" s="398" t="s">
        <v>220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5"/>
      <c r="M3" s="401" t="s">
        <v>73</v>
      </c>
      <c r="N3" s="402"/>
      <c r="O3" s="399" t="s">
        <v>289</v>
      </c>
      <c r="P3" s="400"/>
      <c r="Q3" s="463"/>
      <c r="R3" s="463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63"/>
      <c r="R4" s="463"/>
    </row>
    <row r="5" spans="1:19" s="35" customFormat="1" ht="11.25" customHeigh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63"/>
      <c r="R5" s="463"/>
    </row>
    <row r="6" spans="1:19" s="42" customFormat="1" ht="11.25" customHeight="1">
      <c r="A6" s="390" t="s">
        <v>159</v>
      </c>
      <c r="B6" s="391"/>
      <c r="C6" s="391"/>
      <c r="D6" s="391"/>
      <c r="E6" s="392"/>
      <c r="F6" s="451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63"/>
      <c r="R6" s="463"/>
      <c r="S6" s="36"/>
    </row>
    <row r="7" spans="1:19" s="3" customFormat="1" ht="13.5" customHeight="1">
      <c r="A7" s="24" t="s">
        <v>69</v>
      </c>
      <c r="B7" s="387" t="s">
        <v>416</v>
      </c>
      <c r="C7" s="387"/>
      <c r="D7" s="387"/>
      <c r="E7" s="387"/>
      <c r="F7" s="387"/>
      <c r="G7" s="387"/>
      <c r="H7" s="387"/>
      <c r="I7" s="388"/>
      <c r="J7" s="390" t="s">
        <v>206</v>
      </c>
      <c r="K7" s="391"/>
      <c r="L7" s="104" t="s">
        <v>422</v>
      </c>
      <c r="M7" s="57" t="s">
        <v>205</v>
      </c>
      <c r="N7" s="457" t="s">
        <v>379</v>
      </c>
      <c r="O7" s="457"/>
      <c r="P7" s="458"/>
      <c r="Q7" s="463"/>
      <c r="R7" s="463"/>
    </row>
    <row r="8" spans="1:19" s="3" customFormat="1" ht="13.5" customHeight="1">
      <c r="A8" s="24" t="s">
        <v>80</v>
      </c>
      <c r="B8" s="444" t="s">
        <v>417</v>
      </c>
      <c r="C8" s="445"/>
      <c r="D8" s="461" t="s">
        <v>207</v>
      </c>
      <c r="E8" s="462"/>
      <c r="F8" s="455" t="s">
        <v>424</v>
      </c>
      <c r="G8" s="455"/>
      <c r="H8" s="455"/>
      <c r="I8" s="455"/>
      <c r="J8" s="456"/>
      <c r="K8" s="24" t="s">
        <v>67</v>
      </c>
      <c r="L8" s="459">
        <v>41000</v>
      </c>
      <c r="M8" s="460"/>
      <c r="N8" s="24" t="s">
        <v>68</v>
      </c>
      <c r="O8" s="459" t="s">
        <v>292</v>
      </c>
      <c r="P8" s="460"/>
      <c r="Q8" s="463"/>
      <c r="R8" s="463"/>
    </row>
    <row r="9" spans="1:19">
      <c r="A9" s="390" t="s">
        <v>208</v>
      </c>
      <c r="B9" s="391"/>
      <c r="C9" s="391"/>
      <c r="D9" s="453">
        <v>0</v>
      </c>
      <c r="E9" s="454"/>
      <c r="F9" s="390" t="s">
        <v>209</v>
      </c>
      <c r="G9" s="391"/>
      <c r="H9" s="453">
        <v>0</v>
      </c>
      <c r="I9" s="454"/>
      <c r="J9" s="390" t="s">
        <v>210</v>
      </c>
      <c r="K9" s="391"/>
      <c r="L9" s="453">
        <v>0</v>
      </c>
      <c r="M9" s="454"/>
      <c r="N9" s="105" t="s">
        <v>211</v>
      </c>
      <c r="O9" s="453">
        <v>0</v>
      </c>
      <c r="P9" s="454"/>
      <c r="Q9" s="463"/>
      <c r="R9" s="463"/>
    </row>
    <row r="10" spans="1:19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463"/>
      <c r="R10" s="463"/>
    </row>
    <row r="11" spans="1:19" s="3" customFormat="1" ht="13.5" customHeight="1">
      <c r="A11" s="24" t="s">
        <v>69</v>
      </c>
      <c r="B11" s="387" t="s">
        <v>418</v>
      </c>
      <c r="C11" s="387"/>
      <c r="D11" s="387"/>
      <c r="E11" s="387"/>
      <c r="F11" s="387"/>
      <c r="G11" s="387"/>
      <c r="H11" s="387"/>
      <c r="I11" s="388"/>
      <c r="J11" s="390" t="s">
        <v>206</v>
      </c>
      <c r="K11" s="391"/>
      <c r="L11" s="104" t="s">
        <v>423</v>
      </c>
      <c r="M11" s="57" t="s">
        <v>205</v>
      </c>
      <c r="N11" s="457" t="s">
        <v>379</v>
      </c>
      <c r="O11" s="457"/>
      <c r="P11" s="458"/>
      <c r="Q11" s="463"/>
      <c r="R11" s="463"/>
    </row>
    <row r="12" spans="1:19" s="3" customFormat="1" ht="13.5" customHeight="1">
      <c r="A12" s="24" t="s">
        <v>80</v>
      </c>
      <c r="B12" s="444" t="s">
        <v>417</v>
      </c>
      <c r="C12" s="445"/>
      <c r="D12" s="461" t="s">
        <v>207</v>
      </c>
      <c r="E12" s="462"/>
      <c r="F12" s="455" t="s">
        <v>425</v>
      </c>
      <c r="G12" s="455"/>
      <c r="H12" s="455"/>
      <c r="I12" s="455"/>
      <c r="J12" s="456"/>
      <c r="K12" s="24" t="s">
        <v>67</v>
      </c>
      <c r="L12" s="459">
        <v>37288</v>
      </c>
      <c r="M12" s="460"/>
      <c r="N12" s="24" t="s">
        <v>68</v>
      </c>
      <c r="O12" s="459" t="s">
        <v>292</v>
      </c>
      <c r="P12" s="460"/>
      <c r="Q12" s="463"/>
      <c r="R12" s="463"/>
    </row>
    <row r="13" spans="1:19">
      <c r="A13" s="390" t="s">
        <v>208</v>
      </c>
      <c r="B13" s="391"/>
      <c r="C13" s="391"/>
      <c r="D13" s="453">
        <v>0</v>
      </c>
      <c r="E13" s="454"/>
      <c r="F13" s="390" t="s">
        <v>212</v>
      </c>
      <c r="G13" s="391"/>
      <c r="H13" s="453">
        <v>0</v>
      </c>
      <c r="I13" s="454"/>
      <c r="J13" s="390" t="s">
        <v>210</v>
      </c>
      <c r="K13" s="391"/>
      <c r="L13" s="453">
        <v>0</v>
      </c>
      <c r="M13" s="454"/>
      <c r="N13" s="105" t="s">
        <v>211</v>
      </c>
      <c r="O13" s="453">
        <v>0</v>
      </c>
      <c r="P13" s="454"/>
      <c r="Q13" s="463"/>
      <c r="R13" s="463"/>
    </row>
    <row r="14" spans="1:19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463"/>
      <c r="R14" s="463"/>
    </row>
    <row r="15" spans="1:19" s="3" customFormat="1" ht="13.5" customHeight="1">
      <c r="A15" s="24" t="s">
        <v>69</v>
      </c>
      <c r="B15" s="387" t="s">
        <v>419</v>
      </c>
      <c r="C15" s="387"/>
      <c r="D15" s="387"/>
      <c r="E15" s="387"/>
      <c r="F15" s="387"/>
      <c r="G15" s="387"/>
      <c r="H15" s="387"/>
      <c r="I15" s="388"/>
      <c r="J15" s="390" t="s">
        <v>206</v>
      </c>
      <c r="K15" s="391"/>
      <c r="L15" s="104" t="s">
        <v>292</v>
      </c>
      <c r="M15" s="57" t="s">
        <v>205</v>
      </c>
      <c r="N15" s="457" t="s">
        <v>379</v>
      </c>
      <c r="O15" s="457"/>
      <c r="P15" s="458"/>
      <c r="Q15" s="463"/>
      <c r="R15" s="463"/>
    </row>
    <row r="16" spans="1:19" s="3" customFormat="1" ht="13.5" customHeight="1">
      <c r="A16" s="24" t="s">
        <v>80</v>
      </c>
      <c r="B16" s="444" t="s">
        <v>420</v>
      </c>
      <c r="C16" s="445"/>
      <c r="D16" s="461" t="s">
        <v>207</v>
      </c>
      <c r="E16" s="462"/>
      <c r="F16" s="455" t="s">
        <v>426</v>
      </c>
      <c r="G16" s="455"/>
      <c r="H16" s="455"/>
      <c r="I16" s="455"/>
      <c r="J16" s="456"/>
      <c r="K16" s="24" t="s">
        <v>67</v>
      </c>
      <c r="L16" s="459">
        <v>40575</v>
      </c>
      <c r="M16" s="460"/>
      <c r="N16" s="24" t="s">
        <v>68</v>
      </c>
      <c r="O16" s="459" t="s">
        <v>292</v>
      </c>
      <c r="P16" s="460"/>
      <c r="Q16" s="463"/>
      <c r="R16" s="463"/>
    </row>
    <row r="17" spans="1:19">
      <c r="A17" s="390" t="s">
        <v>208</v>
      </c>
      <c r="B17" s="391"/>
      <c r="C17" s="391"/>
      <c r="D17" s="453">
        <v>0</v>
      </c>
      <c r="E17" s="454"/>
      <c r="F17" s="390" t="s">
        <v>212</v>
      </c>
      <c r="G17" s="391"/>
      <c r="H17" s="453">
        <v>0</v>
      </c>
      <c r="I17" s="454"/>
      <c r="J17" s="390" t="s">
        <v>210</v>
      </c>
      <c r="K17" s="391"/>
      <c r="L17" s="453">
        <v>0</v>
      </c>
      <c r="M17" s="454"/>
      <c r="N17" s="105" t="s">
        <v>211</v>
      </c>
      <c r="O17" s="453">
        <v>0</v>
      </c>
      <c r="P17" s="454"/>
      <c r="Q17" s="463"/>
      <c r="R17" s="463"/>
    </row>
    <row r="18" spans="1:19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463"/>
      <c r="R18" s="463"/>
    </row>
    <row r="19" spans="1:19" s="3" customFormat="1" ht="13.5" customHeight="1">
      <c r="A19" s="24" t="s">
        <v>69</v>
      </c>
      <c r="B19" s="387" t="s">
        <v>421</v>
      </c>
      <c r="C19" s="387"/>
      <c r="D19" s="387"/>
      <c r="E19" s="387"/>
      <c r="F19" s="387"/>
      <c r="G19" s="387"/>
      <c r="H19" s="387"/>
      <c r="I19" s="388"/>
      <c r="J19" s="390" t="s">
        <v>206</v>
      </c>
      <c r="K19" s="391"/>
      <c r="L19" s="104" t="s">
        <v>422</v>
      </c>
      <c r="M19" s="57" t="s">
        <v>205</v>
      </c>
      <c r="N19" s="457" t="s">
        <v>379</v>
      </c>
      <c r="O19" s="457"/>
      <c r="P19" s="458"/>
      <c r="Q19" s="463"/>
      <c r="R19" s="463"/>
    </row>
    <row r="20" spans="1:19" s="3" customFormat="1" ht="13.5" customHeight="1">
      <c r="A20" s="24" t="s">
        <v>80</v>
      </c>
      <c r="B20" s="444" t="s">
        <v>420</v>
      </c>
      <c r="C20" s="445"/>
      <c r="D20" s="461" t="s">
        <v>207</v>
      </c>
      <c r="E20" s="462"/>
      <c r="F20" s="455" t="s">
        <v>288</v>
      </c>
      <c r="G20" s="455"/>
      <c r="H20" s="455"/>
      <c r="I20" s="455"/>
      <c r="J20" s="456"/>
      <c r="K20" s="24" t="s">
        <v>67</v>
      </c>
      <c r="L20" s="459">
        <v>39965</v>
      </c>
      <c r="M20" s="460"/>
      <c r="N20" s="24" t="s">
        <v>68</v>
      </c>
      <c r="O20" s="459" t="s">
        <v>292</v>
      </c>
      <c r="P20" s="460"/>
      <c r="Q20" s="463"/>
      <c r="R20" s="463"/>
    </row>
    <row r="21" spans="1:19">
      <c r="A21" s="390" t="s">
        <v>208</v>
      </c>
      <c r="B21" s="391"/>
      <c r="C21" s="391"/>
      <c r="D21" s="453">
        <v>0</v>
      </c>
      <c r="E21" s="454"/>
      <c r="F21" s="390" t="s">
        <v>212</v>
      </c>
      <c r="G21" s="391"/>
      <c r="H21" s="453">
        <v>0</v>
      </c>
      <c r="I21" s="454"/>
      <c r="J21" s="390" t="s">
        <v>210</v>
      </c>
      <c r="K21" s="391"/>
      <c r="L21" s="453">
        <v>0</v>
      </c>
      <c r="M21" s="454"/>
      <c r="N21" s="105" t="s">
        <v>211</v>
      </c>
      <c r="O21" s="453">
        <v>0</v>
      </c>
      <c r="P21" s="454"/>
      <c r="Q21" s="463"/>
      <c r="R21" s="463"/>
    </row>
    <row r="22" spans="1:19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463"/>
      <c r="R22" s="463"/>
    </row>
    <row r="23" spans="1:19" s="42" customFormat="1" ht="11.25" customHeight="1">
      <c r="A23" s="390" t="s">
        <v>161</v>
      </c>
      <c r="B23" s="391"/>
      <c r="C23" s="391"/>
      <c r="D23" s="391"/>
      <c r="E23" s="392"/>
      <c r="F23" s="451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63"/>
      <c r="R23" s="463"/>
      <c r="S23" s="36"/>
    </row>
    <row r="24" spans="1:19" s="3" customFormat="1" ht="13.5" customHeight="1">
      <c r="A24" s="24" t="s">
        <v>69</v>
      </c>
      <c r="B24" s="387" t="s">
        <v>606</v>
      </c>
      <c r="C24" s="387"/>
      <c r="D24" s="387"/>
      <c r="E24" s="387"/>
      <c r="F24" s="387"/>
      <c r="G24" s="387"/>
      <c r="H24" s="387"/>
      <c r="I24" s="388"/>
      <c r="J24" s="390" t="s">
        <v>206</v>
      </c>
      <c r="K24" s="391"/>
      <c r="L24" s="104" t="s">
        <v>422</v>
      </c>
      <c r="M24" s="57" t="s">
        <v>205</v>
      </c>
      <c r="N24" s="457" t="s">
        <v>379</v>
      </c>
      <c r="O24" s="457"/>
      <c r="P24" s="458"/>
      <c r="Q24" s="463"/>
      <c r="R24" s="463"/>
    </row>
    <row r="25" spans="1:19" s="3" customFormat="1" ht="13.5" customHeight="1">
      <c r="A25" s="24" t="s">
        <v>80</v>
      </c>
      <c r="B25" s="444" t="s">
        <v>420</v>
      </c>
      <c r="C25" s="445"/>
      <c r="D25" s="461" t="s">
        <v>207</v>
      </c>
      <c r="E25" s="462"/>
      <c r="F25" s="455" t="s">
        <v>610</v>
      </c>
      <c r="G25" s="455"/>
      <c r="H25" s="455"/>
      <c r="I25" s="455"/>
      <c r="J25" s="456"/>
      <c r="K25" s="24" t="s">
        <v>67</v>
      </c>
      <c r="L25" s="459">
        <v>38412</v>
      </c>
      <c r="M25" s="460"/>
      <c r="N25" s="24" t="s">
        <v>68</v>
      </c>
      <c r="O25" s="459" t="s">
        <v>292</v>
      </c>
      <c r="P25" s="460"/>
      <c r="Q25" s="463"/>
      <c r="R25" s="463"/>
    </row>
    <row r="26" spans="1:19">
      <c r="A26" s="390" t="s">
        <v>208</v>
      </c>
      <c r="B26" s="391"/>
      <c r="C26" s="391"/>
      <c r="D26" s="453">
        <v>0</v>
      </c>
      <c r="E26" s="454"/>
      <c r="F26" s="390" t="s">
        <v>209</v>
      </c>
      <c r="G26" s="391"/>
      <c r="H26" s="453">
        <v>0</v>
      </c>
      <c r="I26" s="454"/>
      <c r="J26" s="390" t="s">
        <v>210</v>
      </c>
      <c r="K26" s="391"/>
      <c r="L26" s="453">
        <v>0</v>
      </c>
      <c r="M26" s="454"/>
      <c r="N26" s="105" t="s">
        <v>211</v>
      </c>
      <c r="O26" s="453">
        <v>0</v>
      </c>
      <c r="P26" s="454"/>
      <c r="Q26" s="463"/>
      <c r="R26" s="463"/>
    </row>
    <row r="27" spans="1:19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463"/>
      <c r="R27" s="463"/>
    </row>
    <row r="28" spans="1:19" s="3" customFormat="1" ht="13.5" customHeight="1">
      <c r="A28" s="24" t="s">
        <v>69</v>
      </c>
      <c r="B28" s="387" t="s">
        <v>607</v>
      </c>
      <c r="C28" s="387"/>
      <c r="D28" s="387"/>
      <c r="E28" s="387"/>
      <c r="F28" s="387"/>
      <c r="G28" s="387"/>
      <c r="H28" s="387"/>
      <c r="I28" s="388"/>
      <c r="J28" s="390" t="s">
        <v>206</v>
      </c>
      <c r="K28" s="391"/>
      <c r="L28" s="104" t="s">
        <v>422</v>
      </c>
      <c r="M28" s="57" t="s">
        <v>205</v>
      </c>
      <c r="N28" s="457" t="s">
        <v>379</v>
      </c>
      <c r="O28" s="457"/>
      <c r="P28" s="458"/>
      <c r="Q28" s="463"/>
      <c r="R28" s="463"/>
    </row>
    <row r="29" spans="1:19" s="3" customFormat="1" ht="13.5" customHeight="1">
      <c r="A29" s="24" t="s">
        <v>80</v>
      </c>
      <c r="B29" s="444" t="s">
        <v>420</v>
      </c>
      <c r="C29" s="445"/>
      <c r="D29" s="461" t="s">
        <v>207</v>
      </c>
      <c r="E29" s="462"/>
      <c r="F29" s="455" t="s">
        <v>424</v>
      </c>
      <c r="G29" s="455"/>
      <c r="H29" s="455"/>
      <c r="I29" s="455"/>
      <c r="J29" s="456"/>
      <c r="K29" s="24" t="s">
        <v>67</v>
      </c>
      <c r="L29" s="459">
        <v>40238</v>
      </c>
      <c r="M29" s="460"/>
      <c r="N29" s="24" t="s">
        <v>68</v>
      </c>
      <c r="O29" s="459" t="s">
        <v>292</v>
      </c>
      <c r="P29" s="460"/>
      <c r="Q29" s="463"/>
      <c r="R29" s="463"/>
    </row>
    <row r="30" spans="1:19">
      <c r="A30" s="390" t="s">
        <v>208</v>
      </c>
      <c r="B30" s="391"/>
      <c r="C30" s="391"/>
      <c r="D30" s="453">
        <v>0</v>
      </c>
      <c r="E30" s="454"/>
      <c r="F30" s="390" t="s">
        <v>212</v>
      </c>
      <c r="G30" s="391"/>
      <c r="H30" s="453">
        <v>0</v>
      </c>
      <c r="I30" s="454"/>
      <c r="J30" s="390" t="s">
        <v>210</v>
      </c>
      <c r="K30" s="391"/>
      <c r="L30" s="453">
        <v>0</v>
      </c>
      <c r="M30" s="454"/>
      <c r="N30" s="105" t="s">
        <v>211</v>
      </c>
      <c r="O30" s="453">
        <v>0</v>
      </c>
      <c r="P30" s="454"/>
      <c r="Q30" s="463"/>
      <c r="R30" s="463"/>
    </row>
    <row r="31" spans="1:19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463"/>
      <c r="R31" s="463"/>
    </row>
    <row r="32" spans="1:19" s="3" customFormat="1" ht="13.5" customHeight="1">
      <c r="A32" s="24" t="s">
        <v>69</v>
      </c>
      <c r="B32" s="387" t="s">
        <v>608</v>
      </c>
      <c r="C32" s="387"/>
      <c r="D32" s="387"/>
      <c r="E32" s="387"/>
      <c r="F32" s="387"/>
      <c r="G32" s="387"/>
      <c r="H32" s="387"/>
      <c r="I32" s="388"/>
      <c r="J32" s="390" t="s">
        <v>206</v>
      </c>
      <c r="K32" s="391"/>
      <c r="L32" s="104" t="s">
        <v>422</v>
      </c>
      <c r="M32" s="57" t="s">
        <v>205</v>
      </c>
      <c r="N32" s="457" t="s">
        <v>379</v>
      </c>
      <c r="O32" s="457"/>
      <c r="P32" s="458"/>
      <c r="Q32" s="463"/>
      <c r="R32" s="463"/>
    </row>
    <row r="33" spans="1:18" s="3" customFormat="1" ht="13.5" customHeight="1">
      <c r="A33" s="24" t="s">
        <v>80</v>
      </c>
      <c r="B33" s="444" t="s">
        <v>420</v>
      </c>
      <c r="C33" s="445"/>
      <c r="D33" s="461" t="s">
        <v>207</v>
      </c>
      <c r="E33" s="462"/>
      <c r="F33" s="455" t="s">
        <v>611</v>
      </c>
      <c r="G33" s="455"/>
      <c r="H33" s="455"/>
      <c r="I33" s="455"/>
      <c r="J33" s="456"/>
      <c r="K33" s="24" t="s">
        <v>67</v>
      </c>
      <c r="L33" s="459">
        <v>39873</v>
      </c>
      <c r="M33" s="460"/>
      <c r="N33" s="24" t="s">
        <v>68</v>
      </c>
      <c r="O33" s="459" t="s">
        <v>292</v>
      </c>
      <c r="P33" s="460"/>
      <c r="Q33" s="463"/>
      <c r="R33" s="463"/>
    </row>
    <row r="34" spans="1:18">
      <c r="A34" s="390" t="s">
        <v>208</v>
      </c>
      <c r="B34" s="391"/>
      <c r="C34" s="391"/>
      <c r="D34" s="453">
        <v>0</v>
      </c>
      <c r="E34" s="454"/>
      <c r="F34" s="390" t="s">
        <v>212</v>
      </c>
      <c r="G34" s="391"/>
      <c r="H34" s="453">
        <v>0</v>
      </c>
      <c r="I34" s="454"/>
      <c r="J34" s="390" t="s">
        <v>210</v>
      </c>
      <c r="K34" s="391"/>
      <c r="L34" s="453">
        <v>0</v>
      </c>
      <c r="M34" s="454"/>
      <c r="N34" s="105" t="s">
        <v>211</v>
      </c>
      <c r="O34" s="453">
        <v>0</v>
      </c>
      <c r="P34" s="454"/>
      <c r="Q34" s="463"/>
      <c r="R34" s="463"/>
    </row>
    <row r="35" spans="1:18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463"/>
      <c r="R35" s="463"/>
    </row>
    <row r="36" spans="1:18" s="3" customFormat="1" ht="13.5" customHeight="1">
      <c r="A36" s="24" t="s">
        <v>69</v>
      </c>
      <c r="B36" s="387" t="s">
        <v>609</v>
      </c>
      <c r="C36" s="387"/>
      <c r="D36" s="387"/>
      <c r="E36" s="387"/>
      <c r="F36" s="387"/>
      <c r="G36" s="387"/>
      <c r="H36" s="387"/>
      <c r="I36" s="388"/>
      <c r="J36" s="390" t="s">
        <v>206</v>
      </c>
      <c r="K36" s="391"/>
      <c r="L36" s="104" t="s">
        <v>422</v>
      </c>
      <c r="M36" s="57" t="s">
        <v>205</v>
      </c>
      <c r="N36" s="457" t="s">
        <v>379</v>
      </c>
      <c r="O36" s="457"/>
      <c r="P36" s="458"/>
      <c r="Q36" s="463"/>
      <c r="R36" s="463"/>
    </row>
    <row r="37" spans="1:18" s="3" customFormat="1" ht="13.5" customHeight="1">
      <c r="A37" s="24" t="s">
        <v>80</v>
      </c>
      <c r="B37" s="444" t="s">
        <v>420</v>
      </c>
      <c r="C37" s="445"/>
      <c r="D37" s="461" t="s">
        <v>207</v>
      </c>
      <c r="E37" s="462"/>
      <c r="F37" s="455" t="s">
        <v>610</v>
      </c>
      <c r="G37" s="455"/>
      <c r="H37" s="455"/>
      <c r="I37" s="455"/>
      <c r="J37" s="456"/>
      <c r="K37" s="24" t="s">
        <v>67</v>
      </c>
      <c r="L37" s="459">
        <v>40969</v>
      </c>
      <c r="M37" s="460"/>
      <c r="N37" s="24" t="s">
        <v>68</v>
      </c>
      <c r="O37" s="459" t="s">
        <v>292</v>
      </c>
      <c r="P37" s="460"/>
      <c r="Q37" s="463"/>
      <c r="R37" s="463"/>
    </row>
    <row r="38" spans="1:18">
      <c r="A38" s="390" t="s">
        <v>208</v>
      </c>
      <c r="B38" s="391"/>
      <c r="C38" s="391"/>
      <c r="D38" s="453">
        <v>0</v>
      </c>
      <c r="E38" s="454"/>
      <c r="F38" s="390" t="s">
        <v>212</v>
      </c>
      <c r="G38" s="391"/>
      <c r="H38" s="453">
        <v>0</v>
      </c>
      <c r="I38" s="454"/>
      <c r="J38" s="390" t="s">
        <v>210</v>
      </c>
      <c r="K38" s="391"/>
      <c r="L38" s="453">
        <v>0</v>
      </c>
      <c r="M38" s="454"/>
      <c r="N38" s="105" t="s">
        <v>211</v>
      </c>
      <c r="O38" s="453">
        <v>0</v>
      </c>
      <c r="P38" s="454"/>
      <c r="Q38" s="463"/>
      <c r="R38" s="463"/>
    </row>
    <row r="39" spans="1:18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463"/>
      <c r="R39" s="463"/>
    </row>
    <row r="40" spans="1:18" s="3" customFormat="1" ht="13.5" customHeight="1">
      <c r="A40" s="24" t="s">
        <v>69</v>
      </c>
      <c r="B40" s="387" t="s">
        <v>904</v>
      </c>
      <c r="C40" s="387"/>
      <c r="D40" s="387"/>
      <c r="E40" s="387"/>
      <c r="F40" s="387"/>
      <c r="G40" s="387"/>
      <c r="H40" s="387"/>
      <c r="I40" s="388"/>
      <c r="J40" s="390" t="s">
        <v>206</v>
      </c>
      <c r="K40" s="391"/>
      <c r="L40" s="104" t="s">
        <v>422</v>
      </c>
      <c r="M40" s="57" t="s">
        <v>205</v>
      </c>
      <c r="N40" s="457" t="s">
        <v>379</v>
      </c>
      <c r="O40" s="457"/>
      <c r="P40" s="458"/>
      <c r="Q40" s="463"/>
      <c r="R40" s="463"/>
    </row>
    <row r="41" spans="1:18" s="3" customFormat="1" ht="13.5" customHeight="1">
      <c r="A41" s="24" t="s">
        <v>80</v>
      </c>
      <c r="B41" s="444" t="s">
        <v>420</v>
      </c>
      <c r="C41" s="445"/>
      <c r="D41" s="461" t="s">
        <v>207</v>
      </c>
      <c r="E41" s="462"/>
      <c r="F41" s="455" t="s">
        <v>907</v>
      </c>
      <c r="G41" s="455"/>
      <c r="H41" s="455"/>
      <c r="I41" s="455"/>
      <c r="J41" s="456"/>
      <c r="K41" s="24" t="s">
        <v>67</v>
      </c>
      <c r="L41" s="459">
        <v>39508</v>
      </c>
      <c r="M41" s="460"/>
      <c r="N41" s="24" t="s">
        <v>68</v>
      </c>
      <c r="O41" s="459" t="s">
        <v>292</v>
      </c>
      <c r="P41" s="460"/>
      <c r="Q41" s="463"/>
      <c r="R41" s="463"/>
    </row>
    <row r="42" spans="1:18">
      <c r="A42" s="390" t="s">
        <v>208</v>
      </c>
      <c r="B42" s="391"/>
      <c r="C42" s="391"/>
      <c r="D42" s="453">
        <v>0</v>
      </c>
      <c r="E42" s="454"/>
      <c r="F42" s="390" t="s">
        <v>209</v>
      </c>
      <c r="G42" s="391"/>
      <c r="H42" s="453">
        <v>0</v>
      </c>
      <c r="I42" s="454"/>
      <c r="J42" s="390" t="s">
        <v>210</v>
      </c>
      <c r="K42" s="391"/>
      <c r="L42" s="453">
        <v>0</v>
      </c>
      <c r="M42" s="454"/>
      <c r="N42" s="105" t="s">
        <v>211</v>
      </c>
      <c r="O42" s="453">
        <v>0</v>
      </c>
      <c r="P42" s="454"/>
      <c r="Q42" s="463"/>
      <c r="R42" s="463"/>
    </row>
    <row r="43" spans="1:18">
      <c r="A43" s="389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463"/>
      <c r="R43" s="463"/>
    </row>
    <row r="44" spans="1:18" s="3" customFormat="1" ht="13.5" customHeight="1">
      <c r="A44" s="24" t="s">
        <v>69</v>
      </c>
      <c r="B44" s="387" t="s">
        <v>905</v>
      </c>
      <c r="C44" s="387"/>
      <c r="D44" s="387"/>
      <c r="E44" s="387"/>
      <c r="F44" s="387"/>
      <c r="G44" s="387"/>
      <c r="H44" s="387"/>
      <c r="I44" s="388"/>
      <c r="J44" s="390" t="s">
        <v>206</v>
      </c>
      <c r="K44" s="391"/>
      <c r="L44" s="104" t="s">
        <v>422</v>
      </c>
      <c r="M44" s="57" t="s">
        <v>205</v>
      </c>
      <c r="N44" s="457" t="s">
        <v>379</v>
      </c>
      <c r="O44" s="457"/>
      <c r="P44" s="458"/>
      <c r="Q44" s="463"/>
      <c r="R44" s="463"/>
    </row>
    <row r="45" spans="1:18" s="3" customFormat="1" ht="13.5" customHeight="1">
      <c r="A45" s="24" t="s">
        <v>80</v>
      </c>
      <c r="B45" s="444" t="s">
        <v>420</v>
      </c>
      <c r="C45" s="445"/>
      <c r="D45" s="461" t="s">
        <v>207</v>
      </c>
      <c r="E45" s="462"/>
      <c r="F45" s="455" t="s">
        <v>908</v>
      </c>
      <c r="G45" s="455"/>
      <c r="H45" s="455"/>
      <c r="I45" s="455"/>
      <c r="J45" s="456"/>
      <c r="K45" s="24" t="s">
        <v>67</v>
      </c>
      <c r="L45" s="459">
        <v>41548</v>
      </c>
      <c r="M45" s="460"/>
      <c r="N45" s="24" t="s">
        <v>68</v>
      </c>
      <c r="O45" s="459" t="s">
        <v>292</v>
      </c>
      <c r="P45" s="460"/>
      <c r="Q45" s="463"/>
      <c r="R45" s="463"/>
    </row>
    <row r="46" spans="1:18">
      <c r="A46" s="390" t="s">
        <v>208</v>
      </c>
      <c r="B46" s="391"/>
      <c r="C46" s="391"/>
      <c r="D46" s="453">
        <v>0</v>
      </c>
      <c r="E46" s="454"/>
      <c r="F46" s="390" t="s">
        <v>212</v>
      </c>
      <c r="G46" s="391"/>
      <c r="H46" s="453">
        <v>0</v>
      </c>
      <c r="I46" s="454"/>
      <c r="J46" s="390" t="s">
        <v>210</v>
      </c>
      <c r="K46" s="391"/>
      <c r="L46" s="453">
        <v>0</v>
      </c>
      <c r="M46" s="454"/>
      <c r="N46" s="105" t="s">
        <v>211</v>
      </c>
      <c r="O46" s="453">
        <v>0</v>
      </c>
      <c r="P46" s="454"/>
      <c r="Q46" s="463"/>
      <c r="R46" s="463"/>
    </row>
    <row r="47" spans="1:18">
      <c r="A47" s="389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463"/>
      <c r="R47" s="463"/>
    </row>
    <row r="48" spans="1:18" s="3" customFormat="1" ht="13.5" customHeight="1">
      <c r="A48" s="24" t="s">
        <v>69</v>
      </c>
      <c r="B48" s="387" t="s">
        <v>906</v>
      </c>
      <c r="C48" s="387"/>
      <c r="D48" s="387"/>
      <c r="E48" s="387"/>
      <c r="F48" s="387"/>
      <c r="G48" s="387"/>
      <c r="H48" s="387"/>
      <c r="I48" s="388"/>
      <c r="J48" s="390" t="s">
        <v>206</v>
      </c>
      <c r="K48" s="391"/>
      <c r="L48" s="104" t="s">
        <v>423</v>
      </c>
      <c r="M48" s="57" t="s">
        <v>205</v>
      </c>
      <c r="N48" s="457" t="s">
        <v>379</v>
      </c>
      <c r="O48" s="457"/>
      <c r="P48" s="458"/>
      <c r="Q48" s="463"/>
      <c r="R48" s="463"/>
    </row>
    <row r="49" spans="1:19" s="3" customFormat="1" ht="13.5" customHeight="1">
      <c r="A49" s="24" t="s">
        <v>80</v>
      </c>
      <c r="B49" s="444" t="s">
        <v>417</v>
      </c>
      <c r="C49" s="445"/>
      <c r="D49" s="461" t="s">
        <v>207</v>
      </c>
      <c r="E49" s="462"/>
      <c r="F49" s="455" t="s">
        <v>292</v>
      </c>
      <c r="G49" s="455"/>
      <c r="H49" s="455"/>
      <c r="I49" s="455"/>
      <c r="J49" s="456"/>
      <c r="K49" s="24" t="s">
        <v>67</v>
      </c>
      <c r="L49" s="459">
        <v>37316</v>
      </c>
      <c r="M49" s="460"/>
      <c r="N49" s="24" t="s">
        <v>68</v>
      </c>
      <c r="O49" s="459" t="s">
        <v>292</v>
      </c>
      <c r="P49" s="460"/>
      <c r="Q49" s="463"/>
      <c r="R49" s="463"/>
    </row>
    <row r="50" spans="1:19">
      <c r="A50" s="390" t="s">
        <v>208</v>
      </c>
      <c r="B50" s="391"/>
      <c r="C50" s="391"/>
      <c r="D50" s="453">
        <v>0</v>
      </c>
      <c r="E50" s="454"/>
      <c r="F50" s="390" t="s">
        <v>212</v>
      </c>
      <c r="G50" s="391"/>
      <c r="H50" s="453">
        <v>0</v>
      </c>
      <c r="I50" s="454"/>
      <c r="J50" s="390" t="s">
        <v>210</v>
      </c>
      <c r="K50" s="391"/>
      <c r="L50" s="453">
        <v>0</v>
      </c>
      <c r="M50" s="454"/>
      <c r="N50" s="105" t="s">
        <v>211</v>
      </c>
      <c r="O50" s="453">
        <v>0</v>
      </c>
      <c r="P50" s="454"/>
      <c r="Q50" s="463"/>
      <c r="R50" s="463"/>
    </row>
    <row r="51" spans="1:19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463"/>
      <c r="R51" s="463"/>
    </row>
    <row r="52" spans="1:19" s="42" customFormat="1" ht="11.25" customHeight="1">
      <c r="A52" s="390" t="s">
        <v>620</v>
      </c>
      <c r="B52" s="391"/>
      <c r="C52" s="391"/>
      <c r="D52" s="391"/>
      <c r="E52" s="392"/>
      <c r="F52" s="451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63"/>
      <c r="R52" s="463"/>
      <c r="S52" s="36"/>
    </row>
    <row r="53" spans="1:19" s="3" customFormat="1" ht="13.5" customHeight="1">
      <c r="A53" s="24" t="s">
        <v>69</v>
      </c>
      <c r="B53" s="387" t="s">
        <v>630</v>
      </c>
      <c r="C53" s="387"/>
      <c r="D53" s="387"/>
      <c r="E53" s="387"/>
      <c r="F53" s="387"/>
      <c r="G53" s="387"/>
      <c r="H53" s="387"/>
      <c r="I53" s="388"/>
      <c r="J53" s="390" t="s">
        <v>206</v>
      </c>
      <c r="K53" s="391"/>
      <c r="L53" s="104" t="s">
        <v>292</v>
      </c>
      <c r="M53" s="57" t="s">
        <v>205</v>
      </c>
      <c r="N53" s="457" t="s">
        <v>379</v>
      </c>
      <c r="O53" s="457"/>
      <c r="P53" s="458"/>
      <c r="Q53" s="463"/>
      <c r="R53" s="463"/>
    </row>
    <row r="54" spans="1:19" s="3" customFormat="1" ht="13.5" customHeight="1">
      <c r="A54" s="24" t="s">
        <v>80</v>
      </c>
      <c r="B54" s="444" t="s">
        <v>417</v>
      </c>
      <c r="C54" s="445"/>
      <c r="D54" s="461" t="s">
        <v>207</v>
      </c>
      <c r="E54" s="462"/>
      <c r="F54" s="455" t="s">
        <v>631</v>
      </c>
      <c r="G54" s="455"/>
      <c r="H54" s="455"/>
      <c r="I54" s="455"/>
      <c r="J54" s="456"/>
      <c r="K54" s="24" t="s">
        <v>67</v>
      </c>
      <c r="L54" s="459">
        <v>41852</v>
      </c>
      <c r="M54" s="460"/>
      <c r="N54" s="24" t="s">
        <v>68</v>
      </c>
      <c r="O54" s="459" t="s">
        <v>292</v>
      </c>
      <c r="P54" s="460"/>
      <c r="Q54" s="463"/>
      <c r="R54" s="463"/>
    </row>
    <row r="55" spans="1:19">
      <c r="A55" s="390" t="s">
        <v>208</v>
      </c>
      <c r="B55" s="391"/>
      <c r="C55" s="391"/>
      <c r="D55" s="453">
        <v>0</v>
      </c>
      <c r="E55" s="454"/>
      <c r="F55" s="390" t="s">
        <v>212</v>
      </c>
      <c r="G55" s="391"/>
      <c r="H55" s="453">
        <v>0</v>
      </c>
      <c r="I55" s="454"/>
      <c r="J55" s="390" t="s">
        <v>210</v>
      </c>
      <c r="K55" s="391"/>
      <c r="L55" s="453">
        <v>0</v>
      </c>
      <c r="M55" s="454"/>
      <c r="N55" s="105" t="s">
        <v>211</v>
      </c>
      <c r="O55" s="453">
        <v>0</v>
      </c>
      <c r="P55" s="454"/>
      <c r="Q55" s="463"/>
      <c r="R55" s="463"/>
    </row>
    <row r="56" spans="1:19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463"/>
      <c r="R56" s="463"/>
    </row>
    <row r="57" spans="1:19" s="3" customFormat="1" ht="13.5" customHeight="1">
      <c r="A57" s="24" t="s">
        <v>69</v>
      </c>
      <c r="B57" s="387" t="s">
        <v>416</v>
      </c>
      <c r="C57" s="387"/>
      <c r="D57" s="387"/>
      <c r="E57" s="387"/>
      <c r="F57" s="387"/>
      <c r="G57" s="387"/>
      <c r="H57" s="387"/>
      <c r="I57" s="388"/>
      <c r="J57" s="390" t="s">
        <v>206</v>
      </c>
      <c r="K57" s="391"/>
      <c r="L57" s="104" t="s">
        <v>422</v>
      </c>
      <c r="M57" s="57" t="s">
        <v>205</v>
      </c>
      <c r="N57" s="457" t="s">
        <v>379</v>
      </c>
      <c r="O57" s="457"/>
      <c r="P57" s="458"/>
      <c r="Q57" s="463"/>
      <c r="R57" s="463"/>
    </row>
    <row r="58" spans="1:19" s="3" customFormat="1" ht="13.5" customHeight="1">
      <c r="A58" s="24" t="s">
        <v>80</v>
      </c>
      <c r="B58" s="444" t="s">
        <v>417</v>
      </c>
      <c r="C58" s="445"/>
      <c r="D58" s="461" t="s">
        <v>207</v>
      </c>
      <c r="E58" s="462"/>
      <c r="F58" s="455" t="s">
        <v>424</v>
      </c>
      <c r="G58" s="455"/>
      <c r="H58" s="455"/>
      <c r="I58" s="455"/>
      <c r="J58" s="456"/>
      <c r="K58" s="24" t="s">
        <v>67</v>
      </c>
      <c r="L58" s="459">
        <v>41000</v>
      </c>
      <c r="M58" s="460"/>
      <c r="N58" s="24" t="s">
        <v>68</v>
      </c>
      <c r="O58" s="459" t="s">
        <v>292</v>
      </c>
      <c r="P58" s="460"/>
      <c r="Q58" s="463"/>
      <c r="R58" s="463"/>
    </row>
    <row r="59" spans="1:19">
      <c r="A59" s="390" t="s">
        <v>208</v>
      </c>
      <c r="B59" s="391"/>
      <c r="C59" s="391"/>
      <c r="D59" s="453">
        <v>0</v>
      </c>
      <c r="E59" s="454"/>
      <c r="F59" s="390" t="s">
        <v>212</v>
      </c>
      <c r="G59" s="391"/>
      <c r="H59" s="453">
        <v>0</v>
      </c>
      <c r="I59" s="454"/>
      <c r="J59" s="390" t="s">
        <v>210</v>
      </c>
      <c r="K59" s="391"/>
      <c r="L59" s="453">
        <v>0</v>
      </c>
      <c r="M59" s="454"/>
      <c r="N59" s="105" t="s">
        <v>211</v>
      </c>
      <c r="O59" s="453">
        <v>0</v>
      </c>
      <c r="P59" s="454"/>
      <c r="Q59" s="463"/>
      <c r="R59" s="463"/>
    </row>
    <row r="60" spans="1:19">
      <c r="A60" s="389"/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463"/>
      <c r="R60" s="463"/>
    </row>
    <row r="61" spans="1:19" s="42" customFormat="1" ht="11.25" customHeight="1">
      <c r="A61" s="390" t="s">
        <v>434</v>
      </c>
      <c r="B61" s="391"/>
      <c r="C61" s="391"/>
      <c r="D61" s="391"/>
      <c r="E61" s="392"/>
      <c r="F61" s="451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463"/>
      <c r="R61" s="463"/>
      <c r="S61" s="36"/>
    </row>
    <row r="62" spans="1:19" s="3" customFormat="1" ht="13.5" customHeight="1">
      <c r="A62" s="24" t="s">
        <v>69</v>
      </c>
      <c r="B62" s="387" t="s">
        <v>447</v>
      </c>
      <c r="C62" s="387"/>
      <c r="D62" s="387"/>
      <c r="E62" s="387"/>
      <c r="F62" s="387"/>
      <c r="G62" s="387"/>
      <c r="H62" s="387"/>
      <c r="I62" s="388"/>
      <c r="J62" s="390" t="s">
        <v>206</v>
      </c>
      <c r="K62" s="391"/>
      <c r="L62" s="104" t="s">
        <v>422</v>
      </c>
      <c r="M62" s="57" t="s">
        <v>205</v>
      </c>
      <c r="N62" s="457" t="s">
        <v>379</v>
      </c>
      <c r="O62" s="457"/>
      <c r="P62" s="458"/>
      <c r="Q62" s="463"/>
      <c r="R62" s="463"/>
    </row>
    <row r="63" spans="1:19" s="3" customFormat="1" ht="13.5" customHeight="1">
      <c r="A63" s="24" t="s">
        <v>80</v>
      </c>
      <c r="B63" s="444" t="s">
        <v>417</v>
      </c>
      <c r="C63" s="445"/>
      <c r="D63" s="461" t="s">
        <v>207</v>
      </c>
      <c r="E63" s="462"/>
      <c r="F63" s="455" t="s">
        <v>450</v>
      </c>
      <c r="G63" s="455"/>
      <c r="H63" s="455"/>
      <c r="I63" s="455"/>
      <c r="J63" s="456"/>
      <c r="K63" s="24" t="s">
        <v>67</v>
      </c>
      <c r="L63" s="459">
        <v>41061</v>
      </c>
      <c r="M63" s="460"/>
      <c r="N63" s="24" t="s">
        <v>68</v>
      </c>
      <c r="O63" s="459" t="s">
        <v>292</v>
      </c>
      <c r="P63" s="460"/>
      <c r="Q63" s="463"/>
      <c r="R63" s="463"/>
    </row>
    <row r="64" spans="1:19">
      <c r="A64" s="390" t="s">
        <v>208</v>
      </c>
      <c r="B64" s="391"/>
      <c r="C64" s="391"/>
      <c r="D64" s="453">
        <v>30000</v>
      </c>
      <c r="E64" s="454"/>
      <c r="F64" s="390" t="s">
        <v>209</v>
      </c>
      <c r="G64" s="391"/>
      <c r="H64" s="453">
        <v>30000</v>
      </c>
      <c r="I64" s="454"/>
      <c r="J64" s="390" t="s">
        <v>210</v>
      </c>
      <c r="K64" s="391"/>
      <c r="L64" s="453">
        <v>2000</v>
      </c>
      <c r="M64" s="454"/>
      <c r="N64" s="105" t="s">
        <v>211</v>
      </c>
      <c r="O64" s="453">
        <v>28000</v>
      </c>
      <c r="P64" s="454"/>
      <c r="Q64" s="463"/>
      <c r="R64" s="463"/>
    </row>
    <row r="65" spans="1:19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463"/>
      <c r="R65" s="463"/>
    </row>
    <row r="66" spans="1:19" s="3" customFormat="1" ht="13.5" customHeight="1">
      <c r="A66" s="24" t="s">
        <v>69</v>
      </c>
      <c r="B66" s="387" t="s">
        <v>448</v>
      </c>
      <c r="C66" s="387"/>
      <c r="D66" s="387"/>
      <c r="E66" s="387"/>
      <c r="F66" s="387"/>
      <c r="G66" s="387"/>
      <c r="H66" s="387"/>
      <c r="I66" s="388"/>
      <c r="J66" s="390" t="s">
        <v>206</v>
      </c>
      <c r="K66" s="391"/>
      <c r="L66" s="104" t="s">
        <v>292</v>
      </c>
      <c r="M66" s="57" t="s">
        <v>205</v>
      </c>
      <c r="N66" s="457" t="s">
        <v>292</v>
      </c>
      <c r="O66" s="457"/>
      <c r="P66" s="458"/>
      <c r="Q66" s="463"/>
      <c r="R66" s="463"/>
    </row>
    <row r="67" spans="1:19" s="3" customFormat="1" ht="13.5" customHeight="1">
      <c r="A67" s="24" t="s">
        <v>80</v>
      </c>
      <c r="B67" s="444" t="s">
        <v>292</v>
      </c>
      <c r="C67" s="445"/>
      <c r="D67" s="461" t="s">
        <v>207</v>
      </c>
      <c r="E67" s="462"/>
      <c r="F67" s="455" t="s">
        <v>451</v>
      </c>
      <c r="G67" s="455"/>
      <c r="H67" s="455"/>
      <c r="I67" s="455"/>
      <c r="J67" s="456"/>
      <c r="K67" s="24" t="s">
        <v>67</v>
      </c>
      <c r="L67" s="459">
        <v>41061</v>
      </c>
      <c r="M67" s="460"/>
      <c r="N67" s="24" t="s">
        <v>68</v>
      </c>
      <c r="O67" s="459" t="s">
        <v>292</v>
      </c>
      <c r="P67" s="460"/>
      <c r="Q67" s="463"/>
      <c r="R67" s="463"/>
    </row>
    <row r="68" spans="1:19">
      <c r="A68" s="390" t="s">
        <v>208</v>
      </c>
      <c r="B68" s="391"/>
      <c r="C68" s="391"/>
      <c r="D68" s="453">
        <v>0</v>
      </c>
      <c r="E68" s="454"/>
      <c r="F68" s="390" t="s">
        <v>212</v>
      </c>
      <c r="G68" s="391"/>
      <c r="H68" s="453">
        <v>0</v>
      </c>
      <c r="I68" s="454"/>
      <c r="J68" s="390" t="s">
        <v>210</v>
      </c>
      <c r="K68" s="391"/>
      <c r="L68" s="453">
        <v>0</v>
      </c>
      <c r="M68" s="454"/>
      <c r="N68" s="105" t="s">
        <v>211</v>
      </c>
      <c r="O68" s="453">
        <v>0</v>
      </c>
      <c r="P68" s="454"/>
      <c r="Q68" s="463"/>
      <c r="R68" s="463"/>
    </row>
    <row r="69" spans="1:19">
      <c r="A69" s="389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463"/>
      <c r="R69" s="463"/>
    </row>
    <row r="70" spans="1:19" s="3" customFormat="1" ht="13.5" customHeight="1">
      <c r="A70" s="24" t="s">
        <v>69</v>
      </c>
      <c r="B70" s="387" t="s">
        <v>449</v>
      </c>
      <c r="C70" s="387"/>
      <c r="D70" s="387"/>
      <c r="E70" s="387"/>
      <c r="F70" s="387"/>
      <c r="G70" s="387"/>
      <c r="H70" s="387"/>
      <c r="I70" s="388"/>
      <c r="J70" s="390" t="s">
        <v>206</v>
      </c>
      <c r="K70" s="391"/>
      <c r="L70" s="104" t="s">
        <v>422</v>
      </c>
      <c r="M70" s="57" t="s">
        <v>205</v>
      </c>
      <c r="N70" s="457" t="s">
        <v>379</v>
      </c>
      <c r="O70" s="457"/>
      <c r="P70" s="458"/>
      <c r="Q70" s="463"/>
      <c r="R70" s="463"/>
    </row>
    <row r="71" spans="1:19" s="3" customFormat="1" ht="13.5" customHeight="1">
      <c r="A71" s="24" t="s">
        <v>80</v>
      </c>
      <c r="B71" s="444" t="s">
        <v>420</v>
      </c>
      <c r="C71" s="445"/>
      <c r="D71" s="461" t="s">
        <v>207</v>
      </c>
      <c r="E71" s="462"/>
      <c r="F71" s="455" t="s">
        <v>452</v>
      </c>
      <c r="G71" s="455"/>
      <c r="H71" s="455"/>
      <c r="I71" s="455"/>
      <c r="J71" s="456"/>
      <c r="K71" s="24" t="s">
        <v>67</v>
      </c>
      <c r="L71" s="459">
        <v>41640</v>
      </c>
      <c r="M71" s="460"/>
      <c r="N71" s="24" t="s">
        <v>68</v>
      </c>
      <c r="O71" s="459">
        <v>42736</v>
      </c>
      <c r="P71" s="460"/>
      <c r="Q71" s="463"/>
      <c r="R71" s="463"/>
    </row>
    <row r="72" spans="1:19">
      <c r="A72" s="390" t="s">
        <v>208</v>
      </c>
      <c r="B72" s="391"/>
      <c r="C72" s="391"/>
      <c r="D72" s="453">
        <v>0</v>
      </c>
      <c r="E72" s="454"/>
      <c r="F72" s="390" t="s">
        <v>212</v>
      </c>
      <c r="G72" s="391"/>
      <c r="H72" s="453">
        <v>0</v>
      </c>
      <c r="I72" s="454"/>
      <c r="J72" s="390" t="s">
        <v>210</v>
      </c>
      <c r="K72" s="391"/>
      <c r="L72" s="453">
        <v>0</v>
      </c>
      <c r="M72" s="454"/>
      <c r="N72" s="105" t="s">
        <v>211</v>
      </c>
      <c r="O72" s="453">
        <v>0</v>
      </c>
      <c r="P72" s="454"/>
      <c r="Q72" s="463"/>
      <c r="R72" s="463"/>
    </row>
    <row r="73" spans="1:19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463"/>
      <c r="R73" s="463"/>
    </row>
    <row r="74" spans="1:19" s="42" customFormat="1" ht="11.25" customHeight="1">
      <c r="A74" s="390" t="s">
        <v>916</v>
      </c>
      <c r="B74" s="391"/>
      <c r="C74" s="391"/>
      <c r="D74" s="391"/>
      <c r="E74" s="392"/>
      <c r="F74" s="451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63"/>
      <c r="R74" s="463"/>
      <c r="S74" s="36"/>
    </row>
    <row r="75" spans="1:19" s="3" customFormat="1" ht="13.5" customHeight="1">
      <c r="A75" s="24" t="s">
        <v>69</v>
      </c>
      <c r="B75" s="387" t="s">
        <v>927</v>
      </c>
      <c r="C75" s="387"/>
      <c r="D75" s="387"/>
      <c r="E75" s="387"/>
      <c r="F75" s="387"/>
      <c r="G75" s="387"/>
      <c r="H75" s="387"/>
      <c r="I75" s="388"/>
      <c r="J75" s="390" t="s">
        <v>206</v>
      </c>
      <c r="K75" s="391"/>
      <c r="L75" s="104" t="s">
        <v>422</v>
      </c>
      <c r="M75" s="57" t="s">
        <v>205</v>
      </c>
      <c r="N75" s="457" t="s">
        <v>379</v>
      </c>
      <c r="O75" s="457"/>
      <c r="P75" s="458"/>
      <c r="Q75" s="463"/>
      <c r="R75" s="463"/>
    </row>
    <row r="76" spans="1:19" s="3" customFormat="1" ht="13.5" customHeight="1">
      <c r="A76" s="24" t="s">
        <v>80</v>
      </c>
      <c r="B76" s="444" t="s">
        <v>420</v>
      </c>
      <c r="C76" s="445"/>
      <c r="D76" s="461" t="s">
        <v>207</v>
      </c>
      <c r="E76" s="462"/>
      <c r="F76" s="455" t="s">
        <v>931</v>
      </c>
      <c r="G76" s="455"/>
      <c r="H76" s="455"/>
      <c r="I76" s="455"/>
      <c r="J76" s="456"/>
      <c r="K76" s="24" t="s">
        <v>67</v>
      </c>
      <c r="L76" s="459">
        <v>40588</v>
      </c>
      <c r="M76" s="460"/>
      <c r="N76" s="24" t="s">
        <v>68</v>
      </c>
      <c r="O76" s="459" t="s">
        <v>292</v>
      </c>
      <c r="P76" s="460"/>
      <c r="Q76" s="463"/>
      <c r="R76" s="463"/>
    </row>
    <row r="77" spans="1:19">
      <c r="A77" s="390" t="s">
        <v>208</v>
      </c>
      <c r="B77" s="391"/>
      <c r="C77" s="391"/>
      <c r="D77" s="453">
        <v>0</v>
      </c>
      <c r="E77" s="454"/>
      <c r="F77" s="390" t="s">
        <v>209</v>
      </c>
      <c r="G77" s="391"/>
      <c r="H77" s="453">
        <v>0</v>
      </c>
      <c r="I77" s="454"/>
      <c r="J77" s="390" t="s">
        <v>210</v>
      </c>
      <c r="K77" s="391"/>
      <c r="L77" s="453">
        <v>0</v>
      </c>
      <c r="M77" s="454"/>
      <c r="N77" s="105" t="s">
        <v>211</v>
      </c>
      <c r="O77" s="453">
        <v>0</v>
      </c>
      <c r="P77" s="454"/>
      <c r="Q77" s="463"/>
      <c r="R77" s="463"/>
    </row>
    <row r="78" spans="1:19">
      <c r="A78" s="389"/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463"/>
      <c r="R78" s="463"/>
    </row>
    <row r="79" spans="1:19" s="3" customFormat="1" ht="13.5" customHeight="1">
      <c r="A79" s="24" t="s">
        <v>69</v>
      </c>
      <c r="B79" s="387" t="s">
        <v>928</v>
      </c>
      <c r="C79" s="387"/>
      <c r="D79" s="387"/>
      <c r="E79" s="387"/>
      <c r="F79" s="387"/>
      <c r="G79" s="387"/>
      <c r="H79" s="387"/>
      <c r="I79" s="388"/>
      <c r="J79" s="390" t="s">
        <v>206</v>
      </c>
      <c r="K79" s="391"/>
      <c r="L79" s="104" t="s">
        <v>422</v>
      </c>
      <c r="M79" s="57" t="s">
        <v>205</v>
      </c>
      <c r="N79" s="457" t="s">
        <v>379</v>
      </c>
      <c r="O79" s="457"/>
      <c r="P79" s="458"/>
      <c r="Q79" s="463"/>
      <c r="R79" s="463"/>
    </row>
    <row r="80" spans="1:19" s="3" customFormat="1" ht="13.5" customHeight="1">
      <c r="A80" s="24" t="s">
        <v>80</v>
      </c>
      <c r="B80" s="444" t="s">
        <v>420</v>
      </c>
      <c r="C80" s="445"/>
      <c r="D80" s="461" t="s">
        <v>207</v>
      </c>
      <c r="E80" s="462"/>
      <c r="F80" s="455" t="s">
        <v>931</v>
      </c>
      <c r="G80" s="455"/>
      <c r="H80" s="455"/>
      <c r="I80" s="455"/>
      <c r="J80" s="456"/>
      <c r="K80" s="24" t="s">
        <v>67</v>
      </c>
      <c r="L80" s="459">
        <v>40756</v>
      </c>
      <c r="M80" s="460"/>
      <c r="N80" s="24" t="s">
        <v>68</v>
      </c>
      <c r="O80" s="459" t="s">
        <v>292</v>
      </c>
      <c r="P80" s="460"/>
      <c r="Q80" s="463"/>
      <c r="R80" s="463"/>
    </row>
    <row r="81" spans="1:19">
      <c r="A81" s="390" t="s">
        <v>208</v>
      </c>
      <c r="B81" s="391"/>
      <c r="C81" s="391"/>
      <c r="D81" s="453">
        <v>0</v>
      </c>
      <c r="E81" s="454"/>
      <c r="F81" s="390" t="s">
        <v>212</v>
      </c>
      <c r="G81" s="391"/>
      <c r="H81" s="453">
        <v>0</v>
      </c>
      <c r="I81" s="454"/>
      <c r="J81" s="390" t="s">
        <v>210</v>
      </c>
      <c r="K81" s="391"/>
      <c r="L81" s="453">
        <v>0</v>
      </c>
      <c r="M81" s="454"/>
      <c r="N81" s="105" t="s">
        <v>211</v>
      </c>
      <c r="O81" s="453">
        <v>0</v>
      </c>
      <c r="P81" s="454"/>
      <c r="Q81" s="463"/>
      <c r="R81" s="463"/>
    </row>
    <row r="82" spans="1:19">
      <c r="A82" s="389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463"/>
      <c r="R82" s="463"/>
    </row>
    <row r="83" spans="1:19" s="3" customFormat="1" ht="13.5" customHeight="1">
      <c r="A83" s="24" t="s">
        <v>69</v>
      </c>
      <c r="B83" s="387" t="s">
        <v>929</v>
      </c>
      <c r="C83" s="387"/>
      <c r="D83" s="387"/>
      <c r="E83" s="387"/>
      <c r="F83" s="387"/>
      <c r="G83" s="387"/>
      <c r="H83" s="387"/>
      <c r="I83" s="388"/>
      <c r="J83" s="390" t="s">
        <v>206</v>
      </c>
      <c r="K83" s="391"/>
      <c r="L83" s="104" t="s">
        <v>422</v>
      </c>
      <c r="M83" s="57" t="s">
        <v>205</v>
      </c>
      <c r="N83" s="457" t="s">
        <v>379</v>
      </c>
      <c r="O83" s="457"/>
      <c r="P83" s="458"/>
      <c r="Q83" s="463"/>
      <c r="R83" s="463"/>
    </row>
    <row r="84" spans="1:19" s="3" customFormat="1" ht="13.5" customHeight="1">
      <c r="A84" s="24" t="s">
        <v>80</v>
      </c>
      <c r="B84" s="444" t="s">
        <v>420</v>
      </c>
      <c r="C84" s="445"/>
      <c r="D84" s="461" t="s">
        <v>207</v>
      </c>
      <c r="E84" s="462"/>
      <c r="F84" s="455" t="s">
        <v>931</v>
      </c>
      <c r="G84" s="455"/>
      <c r="H84" s="455"/>
      <c r="I84" s="455"/>
      <c r="J84" s="456"/>
      <c r="K84" s="24" t="s">
        <v>67</v>
      </c>
      <c r="L84" s="459">
        <v>41281</v>
      </c>
      <c r="M84" s="460"/>
      <c r="N84" s="24" t="s">
        <v>68</v>
      </c>
      <c r="O84" s="459" t="s">
        <v>292</v>
      </c>
      <c r="P84" s="460"/>
      <c r="Q84" s="463"/>
      <c r="R84" s="463"/>
    </row>
    <row r="85" spans="1:19">
      <c r="A85" s="390" t="s">
        <v>208</v>
      </c>
      <c r="B85" s="391"/>
      <c r="C85" s="391"/>
      <c r="D85" s="453">
        <v>0</v>
      </c>
      <c r="E85" s="454"/>
      <c r="F85" s="390" t="s">
        <v>212</v>
      </c>
      <c r="G85" s="391"/>
      <c r="H85" s="453">
        <v>0</v>
      </c>
      <c r="I85" s="454"/>
      <c r="J85" s="390" t="s">
        <v>210</v>
      </c>
      <c r="K85" s="391"/>
      <c r="L85" s="453">
        <v>0</v>
      </c>
      <c r="M85" s="454"/>
      <c r="N85" s="105" t="s">
        <v>211</v>
      </c>
      <c r="O85" s="453">
        <v>0</v>
      </c>
      <c r="P85" s="454"/>
      <c r="Q85" s="463"/>
      <c r="R85" s="463"/>
    </row>
    <row r="86" spans="1:19">
      <c r="A86" s="389"/>
      <c r="B86" s="389"/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463"/>
      <c r="R86" s="463"/>
    </row>
    <row r="87" spans="1:19" s="3" customFormat="1" ht="13.5" customHeight="1">
      <c r="A87" s="24" t="s">
        <v>69</v>
      </c>
      <c r="B87" s="387" t="s">
        <v>930</v>
      </c>
      <c r="C87" s="387"/>
      <c r="D87" s="387"/>
      <c r="E87" s="387"/>
      <c r="F87" s="387"/>
      <c r="G87" s="387"/>
      <c r="H87" s="387"/>
      <c r="I87" s="388"/>
      <c r="J87" s="390" t="s">
        <v>206</v>
      </c>
      <c r="K87" s="391"/>
      <c r="L87" s="104" t="s">
        <v>422</v>
      </c>
      <c r="M87" s="57" t="s">
        <v>205</v>
      </c>
      <c r="N87" s="457" t="s">
        <v>379</v>
      </c>
      <c r="O87" s="457"/>
      <c r="P87" s="458"/>
      <c r="Q87" s="463"/>
      <c r="R87" s="463"/>
    </row>
    <row r="88" spans="1:19" s="3" customFormat="1" ht="13.5" customHeight="1">
      <c r="A88" s="24" t="s">
        <v>80</v>
      </c>
      <c r="B88" s="444" t="s">
        <v>417</v>
      </c>
      <c r="C88" s="445"/>
      <c r="D88" s="461" t="s">
        <v>207</v>
      </c>
      <c r="E88" s="462"/>
      <c r="F88" s="455" t="s">
        <v>931</v>
      </c>
      <c r="G88" s="455"/>
      <c r="H88" s="455"/>
      <c r="I88" s="455"/>
      <c r="J88" s="456"/>
      <c r="K88" s="24" t="s">
        <v>67</v>
      </c>
      <c r="L88" s="459">
        <v>41309</v>
      </c>
      <c r="M88" s="460"/>
      <c r="N88" s="24" t="s">
        <v>68</v>
      </c>
      <c r="O88" s="459" t="s">
        <v>292</v>
      </c>
      <c r="P88" s="460"/>
      <c r="Q88" s="463"/>
      <c r="R88" s="463"/>
    </row>
    <row r="89" spans="1:19">
      <c r="A89" s="390" t="s">
        <v>208</v>
      </c>
      <c r="B89" s="391"/>
      <c r="C89" s="391"/>
      <c r="D89" s="453">
        <v>0</v>
      </c>
      <c r="E89" s="454"/>
      <c r="F89" s="390" t="s">
        <v>212</v>
      </c>
      <c r="G89" s="391"/>
      <c r="H89" s="453">
        <v>0</v>
      </c>
      <c r="I89" s="454"/>
      <c r="J89" s="390" t="s">
        <v>210</v>
      </c>
      <c r="K89" s="391"/>
      <c r="L89" s="453">
        <v>0</v>
      </c>
      <c r="M89" s="454"/>
      <c r="N89" s="105" t="s">
        <v>211</v>
      </c>
      <c r="O89" s="453">
        <v>0</v>
      </c>
      <c r="P89" s="454"/>
      <c r="Q89" s="463"/>
      <c r="R89" s="463"/>
    </row>
    <row r="90" spans="1:19">
      <c r="A90" s="389"/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463"/>
      <c r="R90" s="463"/>
    </row>
    <row r="91" spans="1:19" s="42" customFormat="1" ht="11.25" customHeight="1">
      <c r="A91" s="390" t="s">
        <v>947</v>
      </c>
      <c r="B91" s="391"/>
      <c r="C91" s="391"/>
      <c r="D91" s="391"/>
      <c r="E91" s="392"/>
      <c r="F91" s="451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63"/>
      <c r="R91" s="463"/>
      <c r="S91" s="36"/>
    </row>
    <row r="92" spans="1:19" s="3" customFormat="1" ht="13.5" customHeight="1">
      <c r="A92" s="24" t="s">
        <v>69</v>
      </c>
      <c r="B92" s="387" t="s">
        <v>954</v>
      </c>
      <c r="C92" s="387"/>
      <c r="D92" s="387"/>
      <c r="E92" s="387"/>
      <c r="F92" s="387"/>
      <c r="G92" s="387"/>
      <c r="H92" s="387"/>
      <c r="I92" s="388"/>
      <c r="J92" s="390" t="s">
        <v>206</v>
      </c>
      <c r="K92" s="391"/>
      <c r="L92" s="104" t="s">
        <v>292</v>
      </c>
      <c r="M92" s="57" t="s">
        <v>205</v>
      </c>
      <c r="N92" s="457" t="s">
        <v>379</v>
      </c>
      <c r="O92" s="457"/>
      <c r="P92" s="458"/>
      <c r="Q92" s="463"/>
      <c r="R92" s="463"/>
    </row>
    <row r="93" spans="1:19" s="3" customFormat="1" ht="13.5" customHeight="1">
      <c r="A93" s="24" t="s">
        <v>80</v>
      </c>
      <c r="B93" s="444" t="s">
        <v>417</v>
      </c>
      <c r="C93" s="445"/>
      <c r="D93" s="461" t="s">
        <v>207</v>
      </c>
      <c r="E93" s="462"/>
      <c r="F93" s="455" t="s">
        <v>955</v>
      </c>
      <c r="G93" s="455"/>
      <c r="H93" s="455"/>
      <c r="I93" s="455"/>
      <c r="J93" s="456"/>
      <c r="K93" s="24" t="s">
        <v>67</v>
      </c>
      <c r="L93" s="459">
        <v>41315</v>
      </c>
      <c r="M93" s="460"/>
      <c r="N93" s="24" t="s">
        <v>68</v>
      </c>
      <c r="O93" s="459" t="s">
        <v>292</v>
      </c>
      <c r="P93" s="460"/>
      <c r="Q93" s="463"/>
      <c r="R93" s="463"/>
    </row>
    <row r="94" spans="1:19">
      <c r="A94" s="390" t="s">
        <v>208</v>
      </c>
      <c r="B94" s="391"/>
      <c r="C94" s="391"/>
      <c r="D94" s="453">
        <v>0</v>
      </c>
      <c r="E94" s="454"/>
      <c r="F94" s="390" t="s">
        <v>209</v>
      </c>
      <c r="G94" s="391"/>
      <c r="H94" s="453">
        <v>0</v>
      </c>
      <c r="I94" s="454"/>
      <c r="J94" s="390" t="s">
        <v>210</v>
      </c>
      <c r="K94" s="391"/>
      <c r="L94" s="453">
        <v>0</v>
      </c>
      <c r="M94" s="454"/>
      <c r="N94" s="105" t="s">
        <v>211</v>
      </c>
      <c r="O94" s="453">
        <v>0</v>
      </c>
      <c r="P94" s="454"/>
      <c r="Q94" s="463"/>
      <c r="R94" s="463"/>
    </row>
    <row r="95" spans="1:19">
      <c r="A95" s="389"/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463"/>
      <c r="R95" s="463"/>
    </row>
    <row r="96" spans="1:19" s="42" customFormat="1" ht="11.25" customHeight="1">
      <c r="A96" s="390" t="s">
        <v>558</v>
      </c>
      <c r="B96" s="391"/>
      <c r="C96" s="391"/>
      <c r="D96" s="391"/>
      <c r="E96" s="392"/>
      <c r="F96" s="451"/>
      <c r="G96" s="452"/>
      <c r="H96" s="452"/>
      <c r="I96" s="452"/>
      <c r="J96" s="452"/>
      <c r="K96" s="452"/>
      <c r="L96" s="452"/>
      <c r="M96" s="452"/>
      <c r="N96" s="452"/>
      <c r="O96" s="452"/>
      <c r="P96" s="452"/>
      <c r="Q96" s="463"/>
      <c r="R96" s="463"/>
      <c r="S96" s="36"/>
    </row>
    <row r="97" spans="1:19" s="3" customFormat="1" ht="13.5" customHeight="1">
      <c r="A97" s="24" t="s">
        <v>69</v>
      </c>
      <c r="B97" s="387" t="s">
        <v>576</v>
      </c>
      <c r="C97" s="387"/>
      <c r="D97" s="387"/>
      <c r="E97" s="387"/>
      <c r="F97" s="387"/>
      <c r="G97" s="387"/>
      <c r="H97" s="387"/>
      <c r="I97" s="388"/>
      <c r="J97" s="390" t="s">
        <v>206</v>
      </c>
      <c r="K97" s="391"/>
      <c r="L97" s="104" t="s">
        <v>369</v>
      </c>
      <c r="M97" s="57" t="s">
        <v>205</v>
      </c>
      <c r="N97" s="457" t="s">
        <v>379</v>
      </c>
      <c r="O97" s="457"/>
      <c r="P97" s="458"/>
      <c r="Q97" s="463"/>
      <c r="R97" s="463"/>
    </row>
    <row r="98" spans="1:19" s="3" customFormat="1" ht="13.5" customHeight="1">
      <c r="A98" s="24" t="s">
        <v>80</v>
      </c>
      <c r="B98" s="444" t="s">
        <v>417</v>
      </c>
      <c r="C98" s="445"/>
      <c r="D98" s="461" t="s">
        <v>207</v>
      </c>
      <c r="E98" s="462"/>
      <c r="F98" s="455" t="s">
        <v>579</v>
      </c>
      <c r="G98" s="455"/>
      <c r="H98" s="455"/>
      <c r="I98" s="455"/>
      <c r="J98" s="456"/>
      <c r="K98" s="24" t="s">
        <v>67</v>
      </c>
      <c r="L98" s="459" t="s">
        <v>578</v>
      </c>
      <c r="M98" s="460"/>
      <c r="N98" s="24" t="s">
        <v>68</v>
      </c>
      <c r="O98" s="459" t="s">
        <v>292</v>
      </c>
      <c r="P98" s="460"/>
      <c r="Q98" s="463"/>
      <c r="R98" s="463"/>
    </row>
    <row r="99" spans="1:19">
      <c r="A99" s="390" t="s">
        <v>208</v>
      </c>
      <c r="B99" s="391"/>
      <c r="C99" s="391"/>
      <c r="D99" s="453">
        <v>0</v>
      </c>
      <c r="E99" s="454"/>
      <c r="F99" s="390" t="s">
        <v>209</v>
      </c>
      <c r="G99" s="391"/>
      <c r="H99" s="453">
        <v>0</v>
      </c>
      <c r="I99" s="454"/>
      <c r="J99" s="390" t="s">
        <v>210</v>
      </c>
      <c r="K99" s="391"/>
      <c r="L99" s="453">
        <v>0</v>
      </c>
      <c r="M99" s="454"/>
      <c r="N99" s="105" t="s">
        <v>211</v>
      </c>
      <c r="O99" s="453">
        <v>0</v>
      </c>
      <c r="P99" s="454"/>
      <c r="Q99" s="463"/>
      <c r="R99" s="463"/>
    </row>
    <row r="100" spans="1:19">
      <c r="A100" s="389"/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463"/>
      <c r="R100" s="463"/>
    </row>
    <row r="101" spans="1:19" s="3" customFormat="1" ht="13.5" customHeight="1">
      <c r="A101" s="24" t="s">
        <v>69</v>
      </c>
      <c r="B101" s="387" t="s">
        <v>577</v>
      </c>
      <c r="C101" s="387"/>
      <c r="D101" s="387"/>
      <c r="E101" s="387"/>
      <c r="F101" s="387"/>
      <c r="G101" s="387"/>
      <c r="H101" s="387"/>
      <c r="I101" s="388"/>
      <c r="J101" s="390" t="s">
        <v>206</v>
      </c>
      <c r="K101" s="391"/>
      <c r="L101" s="104" t="s">
        <v>292</v>
      </c>
      <c r="M101" s="57" t="s">
        <v>205</v>
      </c>
      <c r="N101" s="457" t="s">
        <v>379</v>
      </c>
      <c r="O101" s="457"/>
      <c r="P101" s="458"/>
      <c r="Q101" s="463"/>
      <c r="R101" s="463"/>
    </row>
    <row r="102" spans="1:19" s="3" customFormat="1" ht="13.5" customHeight="1">
      <c r="A102" s="24" t="s">
        <v>80</v>
      </c>
      <c r="B102" s="444" t="s">
        <v>417</v>
      </c>
      <c r="C102" s="445"/>
      <c r="D102" s="461" t="s">
        <v>207</v>
      </c>
      <c r="E102" s="462"/>
      <c r="F102" s="455" t="s">
        <v>580</v>
      </c>
      <c r="G102" s="455"/>
      <c r="H102" s="455"/>
      <c r="I102" s="455"/>
      <c r="J102" s="456"/>
      <c r="K102" s="24" t="s">
        <v>67</v>
      </c>
      <c r="L102" s="459">
        <v>40971</v>
      </c>
      <c r="M102" s="460"/>
      <c r="N102" s="24" t="s">
        <v>68</v>
      </c>
      <c r="O102" s="459" t="s">
        <v>292</v>
      </c>
      <c r="P102" s="460"/>
      <c r="Q102" s="463"/>
      <c r="R102" s="463"/>
    </row>
    <row r="103" spans="1:19">
      <c r="A103" s="390" t="s">
        <v>208</v>
      </c>
      <c r="B103" s="391"/>
      <c r="C103" s="391"/>
      <c r="D103" s="453">
        <v>0</v>
      </c>
      <c r="E103" s="454"/>
      <c r="F103" s="390" t="s">
        <v>212</v>
      </c>
      <c r="G103" s="391"/>
      <c r="H103" s="453">
        <v>0</v>
      </c>
      <c r="I103" s="454"/>
      <c r="J103" s="390" t="s">
        <v>210</v>
      </c>
      <c r="K103" s="391"/>
      <c r="L103" s="453">
        <v>0</v>
      </c>
      <c r="M103" s="454"/>
      <c r="N103" s="105" t="s">
        <v>211</v>
      </c>
      <c r="O103" s="453">
        <v>0</v>
      </c>
      <c r="P103" s="454"/>
      <c r="Q103" s="463"/>
      <c r="R103" s="463"/>
    </row>
    <row r="104" spans="1:19">
      <c r="A104" s="389"/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463"/>
      <c r="R104" s="463"/>
    </row>
    <row r="105" spans="1:19" s="42" customFormat="1" ht="11.25" customHeight="1">
      <c r="A105" s="390" t="s">
        <v>1011</v>
      </c>
      <c r="B105" s="391"/>
      <c r="C105" s="391"/>
      <c r="D105" s="391"/>
      <c r="E105" s="392"/>
      <c r="F105" s="451"/>
      <c r="G105" s="452"/>
      <c r="H105" s="452"/>
      <c r="I105" s="452"/>
      <c r="J105" s="452"/>
      <c r="K105" s="452"/>
      <c r="L105" s="452"/>
      <c r="M105" s="452"/>
      <c r="N105" s="452"/>
      <c r="O105" s="452"/>
      <c r="P105" s="452"/>
      <c r="Q105" s="463"/>
      <c r="R105" s="463"/>
      <c r="S105" s="36"/>
    </row>
    <row r="106" spans="1:19" s="3" customFormat="1" ht="13.5" customHeight="1">
      <c r="A106" s="24" t="s">
        <v>69</v>
      </c>
      <c r="B106" s="387" t="s">
        <v>1019</v>
      </c>
      <c r="C106" s="387"/>
      <c r="D106" s="387"/>
      <c r="E106" s="387"/>
      <c r="F106" s="387"/>
      <c r="G106" s="387"/>
      <c r="H106" s="387"/>
      <c r="I106" s="388"/>
      <c r="J106" s="390" t="s">
        <v>206</v>
      </c>
      <c r="K106" s="391"/>
      <c r="L106" s="104" t="s">
        <v>292</v>
      </c>
      <c r="M106" s="57" t="s">
        <v>205</v>
      </c>
      <c r="N106" s="457" t="s">
        <v>379</v>
      </c>
      <c r="O106" s="457"/>
      <c r="P106" s="458"/>
      <c r="Q106" s="463"/>
      <c r="R106" s="463"/>
    </row>
    <row r="107" spans="1:19" s="3" customFormat="1" ht="13.5" customHeight="1">
      <c r="A107" s="24" t="s">
        <v>80</v>
      </c>
      <c r="B107" s="444" t="s">
        <v>417</v>
      </c>
      <c r="C107" s="445"/>
      <c r="D107" s="461" t="s">
        <v>207</v>
      </c>
      <c r="E107" s="462"/>
      <c r="F107" s="455" t="s">
        <v>931</v>
      </c>
      <c r="G107" s="455"/>
      <c r="H107" s="455"/>
      <c r="I107" s="455"/>
      <c r="J107" s="456"/>
      <c r="K107" s="24" t="s">
        <v>67</v>
      </c>
      <c r="L107" s="459">
        <v>41491</v>
      </c>
      <c r="M107" s="460"/>
      <c r="N107" s="24" t="s">
        <v>68</v>
      </c>
      <c r="O107" s="459" t="s">
        <v>292</v>
      </c>
      <c r="P107" s="460"/>
      <c r="Q107" s="463"/>
      <c r="R107" s="463"/>
    </row>
    <row r="108" spans="1:19">
      <c r="A108" s="390" t="s">
        <v>208</v>
      </c>
      <c r="B108" s="391"/>
      <c r="C108" s="391"/>
      <c r="D108" s="453">
        <v>0</v>
      </c>
      <c r="E108" s="454"/>
      <c r="F108" s="390" t="s">
        <v>209</v>
      </c>
      <c r="G108" s="391"/>
      <c r="H108" s="453">
        <v>0</v>
      </c>
      <c r="I108" s="454"/>
      <c r="J108" s="390" t="s">
        <v>210</v>
      </c>
      <c r="K108" s="391"/>
      <c r="L108" s="453">
        <v>0</v>
      </c>
      <c r="M108" s="454"/>
      <c r="N108" s="105" t="s">
        <v>211</v>
      </c>
      <c r="O108" s="453">
        <v>0</v>
      </c>
      <c r="P108" s="454"/>
      <c r="Q108" s="463"/>
      <c r="R108" s="463"/>
    </row>
    <row r="109" spans="1:19">
      <c r="A109" s="389"/>
      <c r="B109" s="389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463"/>
      <c r="R109" s="463"/>
    </row>
    <row r="110" spans="1:19" s="42" customFormat="1" ht="11.25" customHeight="1">
      <c r="A110" s="390" t="s">
        <v>810</v>
      </c>
      <c r="B110" s="391"/>
      <c r="C110" s="391"/>
      <c r="D110" s="391"/>
      <c r="E110" s="392"/>
      <c r="F110" s="451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63"/>
      <c r="R110" s="463"/>
      <c r="S110" s="36"/>
    </row>
    <row r="111" spans="1:19" s="3" customFormat="1" ht="13.5" customHeight="1">
      <c r="A111" s="24" t="s">
        <v>69</v>
      </c>
      <c r="B111" s="387" t="s">
        <v>820</v>
      </c>
      <c r="C111" s="387"/>
      <c r="D111" s="387"/>
      <c r="E111" s="387"/>
      <c r="F111" s="387"/>
      <c r="G111" s="387"/>
      <c r="H111" s="387"/>
      <c r="I111" s="388"/>
      <c r="J111" s="390" t="s">
        <v>206</v>
      </c>
      <c r="K111" s="391"/>
      <c r="L111" s="104" t="s">
        <v>292</v>
      </c>
      <c r="M111" s="57" t="s">
        <v>205</v>
      </c>
      <c r="N111" s="457" t="s">
        <v>292</v>
      </c>
      <c r="O111" s="457"/>
      <c r="P111" s="458"/>
      <c r="Q111" s="463"/>
      <c r="R111" s="463"/>
    </row>
    <row r="112" spans="1:19" s="3" customFormat="1" ht="13.5" customHeight="1">
      <c r="A112" s="24" t="s">
        <v>80</v>
      </c>
      <c r="B112" s="444" t="s">
        <v>417</v>
      </c>
      <c r="C112" s="445"/>
      <c r="D112" s="461" t="s">
        <v>207</v>
      </c>
      <c r="E112" s="462"/>
      <c r="F112" s="455" t="s">
        <v>724</v>
      </c>
      <c r="G112" s="455"/>
      <c r="H112" s="455"/>
      <c r="I112" s="455"/>
      <c r="J112" s="456"/>
      <c r="K112" s="24" t="s">
        <v>67</v>
      </c>
      <c r="L112" s="459">
        <v>41791</v>
      </c>
      <c r="M112" s="460"/>
      <c r="N112" s="24" t="s">
        <v>68</v>
      </c>
      <c r="O112" s="459" t="s">
        <v>292</v>
      </c>
      <c r="P112" s="460"/>
      <c r="Q112" s="463"/>
      <c r="R112" s="463"/>
    </row>
    <row r="113" spans="1:19">
      <c r="A113" s="390" t="s">
        <v>208</v>
      </c>
      <c r="B113" s="391"/>
      <c r="C113" s="391"/>
      <c r="D113" s="453">
        <v>0</v>
      </c>
      <c r="E113" s="454"/>
      <c r="F113" s="390" t="s">
        <v>209</v>
      </c>
      <c r="G113" s="391"/>
      <c r="H113" s="453">
        <v>0</v>
      </c>
      <c r="I113" s="454"/>
      <c r="J113" s="390" t="s">
        <v>210</v>
      </c>
      <c r="K113" s="391"/>
      <c r="L113" s="453">
        <v>0</v>
      </c>
      <c r="M113" s="454"/>
      <c r="N113" s="105" t="s">
        <v>211</v>
      </c>
      <c r="O113" s="453">
        <v>0</v>
      </c>
      <c r="P113" s="454"/>
      <c r="Q113" s="463"/>
      <c r="R113" s="463"/>
    </row>
    <row r="114" spans="1:19">
      <c r="A114" s="389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463"/>
      <c r="R114" s="463"/>
    </row>
    <row r="115" spans="1:19" s="42" customFormat="1" ht="11.25" customHeight="1">
      <c r="A115" s="390" t="s">
        <v>849</v>
      </c>
      <c r="B115" s="391"/>
      <c r="C115" s="391"/>
      <c r="D115" s="391"/>
      <c r="E115" s="392"/>
      <c r="F115" s="451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63"/>
      <c r="R115" s="463"/>
      <c r="S115" s="36"/>
    </row>
    <row r="116" spans="1:19" s="3" customFormat="1" ht="13.5" customHeight="1">
      <c r="A116" s="24" t="s">
        <v>69</v>
      </c>
      <c r="B116" s="387" t="s">
        <v>859</v>
      </c>
      <c r="C116" s="387"/>
      <c r="D116" s="387"/>
      <c r="E116" s="387"/>
      <c r="F116" s="387"/>
      <c r="G116" s="387"/>
      <c r="H116" s="387"/>
      <c r="I116" s="388"/>
      <c r="J116" s="390" t="s">
        <v>206</v>
      </c>
      <c r="K116" s="391"/>
      <c r="L116" s="104" t="s">
        <v>641</v>
      </c>
      <c r="M116" s="57" t="s">
        <v>205</v>
      </c>
      <c r="N116" s="457" t="s">
        <v>379</v>
      </c>
      <c r="O116" s="457"/>
      <c r="P116" s="458"/>
      <c r="Q116" s="463"/>
      <c r="R116" s="463"/>
    </row>
    <row r="117" spans="1:19" s="3" customFormat="1" ht="13.5" customHeight="1">
      <c r="A117" s="24" t="s">
        <v>80</v>
      </c>
      <c r="B117" s="444" t="s">
        <v>420</v>
      </c>
      <c r="C117" s="445"/>
      <c r="D117" s="461" t="s">
        <v>207</v>
      </c>
      <c r="E117" s="462"/>
      <c r="F117" s="455" t="s">
        <v>861</v>
      </c>
      <c r="G117" s="455"/>
      <c r="H117" s="455"/>
      <c r="I117" s="455"/>
      <c r="J117" s="456"/>
      <c r="K117" s="24" t="s">
        <v>67</v>
      </c>
      <c r="L117" s="459">
        <v>41771</v>
      </c>
      <c r="M117" s="460"/>
      <c r="N117" s="24" t="s">
        <v>68</v>
      </c>
      <c r="O117" s="459" t="s">
        <v>292</v>
      </c>
      <c r="P117" s="460"/>
      <c r="Q117" s="463"/>
      <c r="R117" s="463"/>
    </row>
    <row r="118" spans="1:19">
      <c r="A118" s="390" t="s">
        <v>208</v>
      </c>
      <c r="B118" s="391"/>
      <c r="C118" s="391"/>
      <c r="D118" s="453">
        <v>0</v>
      </c>
      <c r="E118" s="454"/>
      <c r="F118" s="390" t="s">
        <v>209</v>
      </c>
      <c r="G118" s="391"/>
      <c r="H118" s="453">
        <v>0</v>
      </c>
      <c r="I118" s="454"/>
      <c r="J118" s="390" t="s">
        <v>210</v>
      </c>
      <c r="K118" s="391"/>
      <c r="L118" s="453">
        <v>0</v>
      </c>
      <c r="M118" s="454"/>
      <c r="N118" s="105" t="s">
        <v>211</v>
      </c>
      <c r="O118" s="453">
        <v>0</v>
      </c>
      <c r="P118" s="454"/>
      <c r="Q118" s="463"/>
      <c r="R118" s="463"/>
    </row>
    <row r="119" spans="1:19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463"/>
      <c r="R119" s="463"/>
    </row>
    <row r="120" spans="1:19" s="3" customFormat="1" ht="13.5" customHeight="1">
      <c r="A120" s="24" t="s">
        <v>69</v>
      </c>
      <c r="B120" s="387" t="s">
        <v>860</v>
      </c>
      <c r="C120" s="387"/>
      <c r="D120" s="387"/>
      <c r="E120" s="387"/>
      <c r="F120" s="387"/>
      <c r="G120" s="387"/>
      <c r="H120" s="387"/>
      <c r="I120" s="388"/>
      <c r="J120" s="390" t="s">
        <v>206</v>
      </c>
      <c r="K120" s="391"/>
      <c r="L120" s="104" t="s">
        <v>641</v>
      </c>
      <c r="M120" s="57" t="s">
        <v>205</v>
      </c>
      <c r="N120" s="457" t="s">
        <v>379</v>
      </c>
      <c r="O120" s="457"/>
      <c r="P120" s="458"/>
      <c r="Q120" s="463"/>
      <c r="R120" s="463"/>
    </row>
    <row r="121" spans="1:19" s="3" customFormat="1" ht="13.5" customHeight="1">
      <c r="A121" s="24" t="s">
        <v>80</v>
      </c>
      <c r="B121" s="444" t="s">
        <v>417</v>
      </c>
      <c r="C121" s="445"/>
      <c r="D121" s="461" t="s">
        <v>207</v>
      </c>
      <c r="E121" s="462"/>
      <c r="F121" s="455" t="s">
        <v>724</v>
      </c>
      <c r="G121" s="455"/>
      <c r="H121" s="455"/>
      <c r="I121" s="455"/>
      <c r="J121" s="456"/>
      <c r="K121" s="24" t="s">
        <v>67</v>
      </c>
      <c r="L121" s="459">
        <v>41925</v>
      </c>
      <c r="M121" s="460"/>
      <c r="N121" s="24" t="s">
        <v>68</v>
      </c>
      <c r="O121" s="459" t="s">
        <v>292</v>
      </c>
      <c r="P121" s="460"/>
      <c r="Q121" s="463"/>
      <c r="R121" s="463"/>
    </row>
    <row r="122" spans="1:19">
      <c r="A122" s="390" t="s">
        <v>208</v>
      </c>
      <c r="B122" s="391"/>
      <c r="C122" s="391"/>
      <c r="D122" s="453">
        <v>0</v>
      </c>
      <c r="E122" s="454"/>
      <c r="F122" s="390" t="s">
        <v>212</v>
      </c>
      <c r="G122" s="391"/>
      <c r="H122" s="453">
        <v>0</v>
      </c>
      <c r="I122" s="454"/>
      <c r="J122" s="390" t="s">
        <v>210</v>
      </c>
      <c r="K122" s="391"/>
      <c r="L122" s="453">
        <v>0</v>
      </c>
      <c r="M122" s="454"/>
      <c r="N122" s="105" t="s">
        <v>211</v>
      </c>
      <c r="O122" s="453">
        <v>0</v>
      </c>
      <c r="P122" s="454"/>
      <c r="Q122" s="463"/>
      <c r="R122" s="463"/>
    </row>
    <row r="123" spans="1:19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463"/>
      <c r="R123" s="463"/>
    </row>
    <row r="124" spans="1:19" s="42" customFormat="1" ht="11.25" customHeight="1">
      <c r="A124" s="390" t="s">
        <v>1034</v>
      </c>
      <c r="B124" s="391"/>
      <c r="C124" s="391"/>
      <c r="D124" s="391"/>
      <c r="E124" s="392"/>
      <c r="F124" s="451"/>
      <c r="G124" s="452"/>
      <c r="H124" s="452"/>
      <c r="I124" s="452"/>
      <c r="J124" s="452"/>
      <c r="K124" s="452"/>
      <c r="L124" s="452"/>
      <c r="M124" s="452"/>
      <c r="N124" s="452"/>
      <c r="O124" s="452"/>
      <c r="P124" s="452"/>
      <c r="Q124" s="463"/>
      <c r="R124" s="463"/>
      <c r="S124" s="36"/>
    </row>
    <row r="125" spans="1:19" s="3" customFormat="1" ht="13.5" customHeight="1">
      <c r="A125" s="24" t="s">
        <v>69</v>
      </c>
      <c r="B125" s="387" t="s">
        <v>1047</v>
      </c>
      <c r="C125" s="387"/>
      <c r="D125" s="387"/>
      <c r="E125" s="387"/>
      <c r="F125" s="387"/>
      <c r="G125" s="387"/>
      <c r="H125" s="387"/>
      <c r="I125" s="388"/>
      <c r="J125" s="390" t="s">
        <v>206</v>
      </c>
      <c r="K125" s="391"/>
      <c r="L125" s="104" t="s">
        <v>292</v>
      </c>
      <c r="M125" s="57" t="s">
        <v>205</v>
      </c>
      <c r="N125" s="457" t="s">
        <v>379</v>
      </c>
      <c r="O125" s="457"/>
      <c r="P125" s="458"/>
      <c r="Q125" s="463"/>
      <c r="R125" s="463"/>
    </row>
    <row r="126" spans="1:19" s="3" customFormat="1" ht="13.5" customHeight="1">
      <c r="A126" s="24" t="s">
        <v>80</v>
      </c>
      <c r="B126" s="444" t="s">
        <v>417</v>
      </c>
      <c r="C126" s="445"/>
      <c r="D126" s="461" t="s">
        <v>207</v>
      </c>
      <c r="E126" s="462"/>
      <c r="F126" s="455" t="s">
        <v>931</v>
      </c>
      <c r="G126" s="455"/>
      <c r="H126" s="455"/>
      <c r="I126" s="455"/>
      <c r="J126" s="456"/>
      <c r="K126" s="24" t="s">
        <v>67</v>
      </c>
      <c r="L126" s="459">
        <v>40391</v>
      </c>
      <c r="M126" s="460"/>
      <c r="N126" s="24" t="s">
        <v>68</v>
      </c>
      <c r="O126" s="459" t="s">
        <v>292</v>
      </c>
      <c r="P126" s="460"/>
      <c r="Q126" s="463"/>
      <c r="R126" s="463"/>
    </row>
    <row r="127" spans="1:19">
      <c r="A127" s="390" t="s">
        <v>208</v>
      </c>
      <c r="B127" s="391"/>
      <c r="C127" s="391"/>
      <c r="D127" s="453">
        <v>0</v>
      </c>
      <c r="E127" s="454"/>
      <c r="F127" s="390" t="s">
        <v>209</v>
      </c>
      <c r="G127" s="391"/>
      <c r="H127" s="453">
        <v>0</v>
      </c>
      <c r="I127" s="454"/>
      <c r="J127" s="390" t="s">
        <v>210</v>
      </c>
      <c r="K127" s="391"/>
      <c r="L127" s="453">
        <v>0</v>
      </c>
      <c r="M127" s="454"/>
      <c r="N127" s="105" t="s">
        <v>211</v>
      </c>
      <c r="O127" s="453">
        <v>0</v>
      </c>
      <c r="P127" s="454"/>
      <c r="Q127" s="463"/>
      <c r="R127" s="463"/>
    </row>
    <row r="128" spans="1:19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463"/>
      <c r="R128" s="463"/>
    </row>
    <row r="129" spans="1:19" s="3" customFormat="1" ht="13.5" customHeight="1">
      <c r="A129" s="24" t="s">
        <v>69</v>
      </c>
      <c r="B129" s="387" t="s">
        <v>1048</v>
      </c>
      <c r="C129" s="387"/>
      <c r="D129" s="387"/>
      <c r="E129" s="387"/>
      <c r="F129" s="387"/>
      <c r="G129" s="387"/>
      <c r="H129" s="387"/>
      <c r="I129" s="388"/>
      <c r="J129" s="390" t="s">
        <v>206</v>
      </c>
      <c r="K129" s="391"/>
      <c r="L129" s="104" t="s">
        <v>292</v>
      </c>
      <c r="M129" s="57" t="s">
        <v>205</v>
      </c>
      <c r="N129" s="457" t="s">
        <v>379</v>
      </c>
      <c r="O129" s="457"/>
      <c r="P129" s="458"/>
      <c r="Q129" s="463"/>
      <c r="R129" s="463"/>
    </row>
    <row r="130" spans="1:19" s="3" customFormat="1" ht="13.5" customHeight="1">
      <c r="A130" s="24" t="s">
        <v>80</v>
      </c>
      <c r="B130" s="444" t="s">
        <v>417</v>
      </c>
      <c r="C130" s="445"/>
      <c r="D130" s="461" t="s">
        <v>207</v>
      </c>
      <c r="E130" s="462"/>
      <c r="F130" s="455" t="s">
        <v>1052</v>
      </c>
      <c r="G130" s="455"/>
      <c r="H130" s="455"/>
      <c r="I130" s="455"/>
      <c r="J130" s="456"/>
      <c r="K130" s="24" t="s">
        <v>67</v>
      </c>
      <c r="L130" s="459">
        <v>40391</v>
      </c>
      <c r="M130" s="460"/>
      <c r="N130" s="24" t="s">
        <v>68</v>
      </c>
      <c r="O130" s="459" t="s">
        <v>292</v>
      </c>
      <c r="P130" s="460"/>
      <c r="Q130" s="463"/>
      <c r="R130" s="463"/>
    </row>
    <row r="131" spans="1:19">
      <c r="A131" s="390" t="s">
        <v>208</v>
      </c>
      <c r="B131" s="391"/>
      <c r="C131" s="391"/>
      <c r="D131" s="453">
        <v>0</v>
      </c>
      <c r="E131" s="454"/>
      <c r="F131" s="390" t="s">
        <v>212</v>
      </c>
      <c r="G131" s="391"/>
      <c r="H131" s="453">
        <v>0</v>
      </c>
      <c r="I131" s="454"/>
      <c r="J131" s="390" t="s">
        <v>210</v>
      </c>
      <c r="K131" s="391"/>
      <c r="L131" s="453">
        <v>0</v>
      </c>
      <c r="M131" s="454"/>
      <c r="N131" s="105" t="s">
        <v>211</v>
      </c>
      <c r="O131" s="453">
        <v>0</v>
      </c>
      <c r="P131" s="454"/>
      <c r="Q131" s="463"/>
      <c r="R131" s="463"/>
    </row>
    <row r="132" spans="1:19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463"/>
      <c r="R132" s="463"/>
    </row>
    <row r="133" spans="1:19" s="3" customFormat="1" ht="13.5" customHeight="1">
      <c r="A133" s="24" t="s">
        <v>69</v>
      </c>
      <c r="B133" s="387" t="s">
        <v>1049</v>
      </c>
      <c r="C133" s="387"/>
      <c r="D133" s="387"/>
      <c r="E133" s="387"/>
      <c r="F133" s="387"/>
      <c r="G133" s="387"/>
      <c r="H133" s="387"/>
      <c r="I133" s="388"/>
      <c r="J133" s="390" t="s">
        <v>206</v>
      </c>
      <c r="K133" s="391"/>
      <c r="L133" s="104" t="s">
        <v>292</v>
      </c>
      <c r="M133" s="57" t="s">
        <v>205</v>
      </c>
      <c r="N133" s="457" t="s">
        <v>379</v>
      </c>
      <c r="O133" s="457"/>
      <c r="P133" s="458"/>
      <c r="Q133" s="463"/>
      <c r="R133" s="463"/>
    </row>
    <row r="134" spans="1:19" s="3" customFormat="1" ht="13.5" customHeight="1">
      <c r="A134" s="24" t="s">
        <v>80</v>
      </c>
      <c r="B134" s="444" t="s">
        <v>417</v>
      </c>
      <c r="C134" s="445"/>
      <c r="D134" s="461" t="s">
        <v>207</v>
      </c>
      <c r="E134" s="462"/>
      <c r="F134" s="455" t="s">
        <v>931</v>
      </c>
      <c r="G134" s="455"/>
      <c r="H134" s="455"/>
      <c r="I134" s="455"/>
      <c r="J134" s="456"/>
      <c r="K134" s="24" t="s">
        <v>67</v>
      </c>
      <c r="L134" s="459">
        <v>40817</v>
      </c>
      <c r="M134" s="460"/>
      <c r="N134" s="24" t="s">
        <v>68</v>
      </c>
      <c r="O134" s="459" t="s">
        <v>292</v>
      </c>
      <c r="P134" s="460"/>
      <c r="Q134" s="463"/>
      <c r="R134" s="463"/>
    </row>
    <row r="135" spans="1:19">
      <c r="A135" s="390" t="s">
        <v>208</v>
      </c>
      <c r="B135" s="391"/>
      <c r="C135" s="391"/>
      <c r="D135" s="453">
        <v>0</v>
      </c>
      <c r="E135" s="454"/>
      <c r="F135" s="390" t="s">
        <v>212</v>
      </c>
      <c r="G135" s="391"/>
      <c r="H135" s="453">
        <v>0</v>
      </c>
      <c r="I135" s="454"/>
      <c r="J135" s="390" t="s">
        <v>210</v>
      </c>
      <c r="K135" s="391"/>
      <c r="L135" s="453">
        <v>0</v>
      </c>
      <c r="M135" s="454"/>
      <c r="N135" s="105" t="s">
        <v>211</v>
      </c>
      <c r="O135" s="453">
        <v>0</v>
      </c>
      <c r="P135" s="454"/>
      <c r="Q135" s="463"/>
      <c r="R135" s="463"/>
    </row>
    <row r="136" spans="1:19">
      <c r="A136" s="389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463"/>
      <c r="R136" s="463"/>
    </row>
    <row r="137" spans="1:19" s="3" customFormat="1" ht="13.5" customHeight="1">
      <c r="A137" s="24" t="s">
        <v>69</v>
      </c>
      <c r="B137" s="387" t="s">
        <v>1050</v>
      </c>
      <c r="C137" s="387"/>
      <c r="D137" s="387"/>
      <c r="E137" s="387"/>
      <c r="F137" s="387"/>
      <c r="G137" s="387"/>
      <c r="H137" s="387"/>
      <c r="I137" s="388"/>
      <c r="J137" s="390" t="s">
        <v>206</v>
      </c>
      <c r="K137" s="391"/>
      <c r="L137" s="104" t="s">
        <v>292</v>
      </c>
      <c r="M137" s="57" t="s">
        <v>205</v>
      </c>
      <c r="N137" s="457" t="s">
        <v>379</v>
      </c>
      <c r="O137" s="457"/>
      <c r="P137" s="458"/>
      <c r="Q137" s="463"/>
      <c r="R137" s="463"/>
    </row>
    <row r="138" spans="1:19" s="3" customFormat="1" ht="13.5" customHeight="1">
      <c r="A138" s="24" t="s">
        <v>80</v>
      </c>
      <c r="B138" s="444" t="s">
        <v>417</v>
      </c>
      <c r="C138" s="445"/>
      <c r="D138" s="461" t="s">
        <v>207</v>
      </c>
      <c r="E138" s="462"/>
      <c r="F138" s="455" t="s">
        <v>931</v>
      </c>
      <c r="G138" s="455"/>
      <c r="H138" s="455"/>
      <c r="I138" s="455"/>
      <c r="J138" s="456"/>
      <c r="K138" s="24" t="s">
        <v>67</v>
      </c>
      <c r="L138" s="459" t="s">
        <v>1051</v>
      </c>
      <c r="M138" s="460"/>
      <c r="N138" s="24" t="s">
        <v>68</v>
      </c>
      <c r="O138" s="459" t="s">
        <v>292</v>
      </c>
      <c r="P138" s="460"/>
      <c r="Q138" s="463"/>
      <c r="R138" s="463"/>
    </row>
    <row r="139" spans="1:19">
      <c r="A139" s="390" t="s">
        <v>208</v>
      </c>
      <c r="B139" s="391"/>
      <c r="C139" s="391"/>
      <c r="D139" s="453">
        <v>0</v>
      </c>
      <c r="E139" s="454"/>
      <c r="F139" s="390" t="s">
        <v>212</v>
      </c>
      <c r="G139" s="391"/>
      <c r="H139" s="453">
        <v>0</v>
      </c>
      <c r="I139" s="454"/>
      <c r="J139" s="390" t="s">
        <v>210</v>
      </c>
      <c r="K139" s="391"/>
      <c r="L139" s="453">
        <v>0</v>
      </c>
      <c r="M139" s="454"/>
      <c r="N139" s="105" t="s">
        <v>211</v>
      </c>
      <c r="O139" s="453">
        <v>0</v>
      </c>
      <c r="P139" s="454"/>
      <c r="Q139" s="463"/>
      <c r="R139" s="463"/>
    </row>
    <row r="140" spans="1:19">
      <c r="A140" s="389"/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463"/>
      <c r="R140" s="463"/>
    </row>
    <row r="141" spans="1:19" s="42" customFormat="1" ht="11.25" customHeight="1">
      <c r="A141" s="390" t="s">
        <v>708</v>
      </c>
      <c r="B141" s="391"/>
      <c r="C141" s="391"/>
      <c r="D141" s="391"/>
      <c r="E141" s="392"/>
      <c r="F141" s="451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63"/>
      <c r="R141" s="463"/>
      <c r="S141" s="36"/>
    </row>
    <row r="142" spans="1:19" s="3" customFormat="1" ht="13.5" customHeight="1">
      <c r="A142" s="24" t="s">
        <v>69</v>
      </c>
      <c r="B142" s="387" t="s">
        <v>716</v>
      </c>
      <c r="C142" s="387"/>
      <c r="D142" s="387"/>
      <c r="E142" s="387"/>
      <c r="F142" s="387"/>
      <c r="G142" s="387"/>
      <c r="H142" s="387"/>
      <c r="I142" s="388"/>
      <c r="J142" s="390" t="s">
        <v>206</v>
      </c>
      <c r="K142" s="391"/>
      <c r="L142" s="104" t="s">
        <v>422</v>
      </c>
      <c r="M142" s="57" t="s">
        <v>205</v>
      </c>
      <c r="N142" s="457" t="s">
        <v>671</v>
      </c>
      <c r="O142" s="457"/>
      <c r="P142" s="458"/>
      <c r="Q142" s="463"/>
      <c r="R142" s="463"/>
    </row>
    <row r="143" spans="1:19" s="3" customFormat="1" ht="13.5" customHeight="1">
      <c r="A143" s="24" t="s">
        <v>80</v>
      </c>
      <c r="B143" s="444" t="s">
        <v>420</v>
      </c>
      <c r="C143" s="445"/>
      <c r="D143" s="461" t="s">
        <v>207</v>
      </c>
      <c r="E143" s="462"/>
      <c r="F143" s="455" t="s">
        <v>719</v>
      </c>
      <c r="G143" s="455"/>
      <c r="H143" s="455"/>
      <c r="I143" s="455"/>
      <c r="J143" s="456"/>
      <c r="K143" s="24" t="s">
        <v>67</v>
      </c>
      <c r="L143" s="459">
        <v>39873</v>
      </c>
      <c r="M143" s="460"/>
      <c r="N143" s="24" t="s">
        <v>68</v>
      </c>
      <c r="O143" s="459">
        <v>42063</v>
      </c>
      <c r="P143" s="460"/>
      <c r="Q143" s="463"/>
      <c r="R143" s="463"/>
    </row>
    <row r="144" spans="1:19">
      <c r="A144" s="390" t="s">
        <v>208</v>
      </c>
      <c r="B144" s="391"/>
      <c r="C144" s="391"/>
      <c r="D144" s="453">
        <v>0</v>
      </c>
      <c r="E144" s="454"/>
      <c r="F144" s="390" t="s">
        <v>209</v>
      </c>
      <c r="G144" s="391"/>
      <c r="H144" s="453">
        <v>0</v>
      </c>
      <c r="I144" s="454"/>
      <c r="J144" s="390" t="s">
        <v>210</v>
      </c>
      <c r="K144" s="391"/>
      <c r="L144" s="453">
        <v>0</v>
      </c>
      <c r="M144" s="454"/>
      <c r="N144" s="105" t="s">
        <v>211</v>
      </c>
      <c r="O144" s="453">
        <v>0</v>
      </c>
      <c r="P144" s="454"/>
      <c r="Q144" s="463"/>
      <c r="R144" s="463"/>
    </row>
    <row r="145" spans="1:19">
      <c r="A145" s="389"/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463"/>
      <c r="R145" s="463"/>
    </row>
    <row r="146" spans="1:19" s="3" customFormat="1" ht="13.5" customHeight="1">
      <c r="A146" s="24" t="s">
        <v>69</v>
      </c>
      <c r="B146" s="387" t="s">
        <v>717</v>
      </c>
      <c r="C146" s="387"/>
      <c r="D146" s="387"/>
      <c r="E146" s="387"/>
      <c r="F146" s="387"/>
      <c r="G146" s="387"/>
      <c r="H146" s="387"/>
      <c r="I146" s="388"/>
      <c r="J146" s="390" t="s">
        <v>206</v>
      </c>
      <c r="K146" s="391"/>
      <c r="L146" s="104" t="s">
        <v>422</v>
      </c>
      <c r="M146" s="57" t="s">
        <v>205</v>
      </c>
      <c r="N146" s="457" t="s">
        <v>379</v>
      </c>
      <c r="O146" s="457"/>
      <c r="P146" s="458"/>
      <c r="Q146" s="463"/>
      <c r="R146" s="463"/>
    </row>
    <row r="147" spans="1:19" s="3" customFormat="1" ht="13.5" customHeight="1">
      <c r="A147" s="24" t="s">
        <v>80</v>
      </c>
      <c r="B147" s="444" t="s">
        <v>420</v>
      </c>
      <c r="C147" s="445"/>
      <c r="D147" s="461" t="s">
        <v>207</v>
      </c>
      <c r="E147" s="462"/>
      <c r="F147" s="455" t="s">
        <v>719</v>
      </c>
      <c r="G147" s="455"/>
      <c r="H147" s="455"/>
      <c r="I147" s="455"/>
      <c r="J147" s="456"/>
      <c r="K147" s="24" t="s">
        <v>67</v>
      </c>
      <c r="L147" s="459">
        <v>42064</v>
      </c>
      <c r="M147" s="460"/>
      <c r="N147" s="24" t="s">
        <v>68</v>
      </c>
      <c r="O147" s="459">
        <v>42063</v>
      </c>
      <c r="P147" s="460"/>
      <c r="Q147" s="463"/>
      <c r="R147" s="463"/>
    </row>
    <row r="148" spans="1:19">
      <c r="A148" s="390" t="s">
        <v>208</v>
      </c>
      <c r="B148" s="391"/>
      <c r="C148" s="391"/>
      <c r="D148" s="453">
        <v>0</v>
      </c>
      <c r="E148" s="454"/>
      <c r="F148" s="390" t="s">
        <v>212</v>
      </c>
      <c r="G148" s="391"/>
      <c r="H148" s="453">
        <v>0</v>
      </c>
      <c r="I148" s="454"/>
      <c r="J148" s="390" t="s">
        <v>210</v>
      </c>
      <c r="K148" s="391"/>
      <c r="L148" s="453">
        <v>0</v>
      </c>
      <c r="M148" s="454"/>
      <c r="N148" s="105" t="s">
        <v>211</v>
      </c>
      <c r="O148" s="453">
        <v>0</v>
      </c>
      <c r="P148" s="454"/>
      <c r="Q148" s="463"/>
      <c r="R148" s="463"/>
    </row>
    <row r="149" spans="1:19">
      <c r="A149" s="389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463"/>
      <c r="R149" s="463"/>
    </row>
    <row r="150" spans="1:19" s="3" customFormat="1" ht="13.5" customHeight="1">
      <c r="A150" s="24" t="s">
        <v>69</v>
      </c>
      <c r="B150" s="387" t="s">
        <v>718</v>
      </c>
      <c r="C150" s="387"/>
      <c r="D150" s="387"/>
      <c r="E150" s="387"/>
      <c r="F150" s="387"/>
      <c r="G150" s="387"/>
      <c r="H150" s="387"/>
      <c r="I150" s="388"/>
      <c r="J150" s="390" t="s">
        <v>206</v>
      </c>
      <c r="K150" s="391"/>
      <c r="L150" s="104" t="s">
        <v>422</v>
      </c>
      <c r="M150" s="57" t="s">
        <v>205</v>
      </c>
      <c r="N150" s="457" t="s">
        <v>379</v>
      </c>
      <c r="O150" s="457"/>
      <c r="P150" s="458"/>
      <c r="Q150" s="463"/>
      <c r="R150" s="463"/>
    </row>
    <row r="151" spans="1:19" s="3" customFormat="1" ht="13.5" customHeight="1">
      <c r="A151" s="24" t="s">
        <v>80</v>
      </c>
      <c r="B151" s="444" t="s">
        <v>420</v>
      </c>
      <c r="C151" s="445"/>
      <c r="D151" s="461" t="s">
        <v>207</v>
      </c>
      <c r="E151" s="462"/>
      <c r="F151" s="455" t="s">
        <v>720</v>
      </c>
      <c r="G151" s="455"/>
      <c r="H151" s="455"/>
      <c r="I151" s="455"/>
      <c r="J151" s="456"/>
      <c r="K151" s="24" t="s">
        <v>67</v>
      </c>
      <c r="L151" s="459">
        <v>41000</v>
      </c>
      <c r="M151" s="460"/>
      <c r="N151" s="24" t="s">
        <v>68</v>
      </c>
      <c r="O151" s="459">
        <v>42430</v>
      </c>
      <c r="P151" s="460"/>
      <c r="Q151" s="463"/>
      <c r="R151" s="463"/>
    </row>
    <row r="152" spans="1:19">
      <c r="A152" s="390" t="s">
        <v>208</v>
      </c>
      <c r="B152" s="391"/>
      <c r="C152" s="391"/>
      <c r="D152" s="453">
        <v>283688</v>
      </c>
      <c r="E152" s="454"/>
      <c r="F152" s="390" t="s">
        <v>212</v>
      </c>
      <c r="G152" s="391"/>
      <c r="H152" s="453">
        <v>213794.15</v>
      </c>
      <c r="I152" s="454"/>
      <c r="J152" s="390" t="s">
        <v>210</v>
      </c>
      <c r="K152" s="391"/>
      <c r="L152" s="453">
        <v>103644.15</v>
      </c>
      <c r="M152" s="454"/>
      <c r="N152" s="105" t="s">
        <v>211</v>
      </c>
      <c r="O152" s="453">
        <v>93000</v>
      </c>
      <c r="P152" s="454"/>
      <c r="Q152" s="463"/>
      <c r="R152" s="463"/>
    </row>
    <row r="153" spans="1:19">
      <c r="A153" s="389"/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463"/>
      <c r="R153" s="463"/>
    </row>
    <row r="154" spans="1:19" s="42" customFormat="1" ht="11.25" customHeight="1">
      <c r="A154" s="390" t="s">
        <v>1059</v>
      </c>
      <c r="B154" s="391"/>
      <c r="C154" s="391"/>
      <c r="D154" s="391"/>
      <c r="E154" s="392"/>
      <c r="F154" s="451"/>
      <c r="G154" s="452"/>
      <c r="H154" s="452"/>
      <c r="I154" s="452"/>
      <c r="J154" s="452"/>
      <c r="K154" s="452"/>
      <c r="L154" s="452"/>
      <c r="M154" s="452"/>
      <c r="N154" s="452"/>
      <c r="O154" s="452"/>
      <c r="P154" s="452"/>
      <c r="Q154" s="463"/>
      <c r="R154" s="463"/>
      <c r="S154" s="36"/>
    </row>
    <row r="155" spans="1:19" s="3" customFormat="1" ht="13.5" customHeight="1">
      <c r="A155" s="24" t="s">
        <v>69</v>
      </c>
      <c r="B155" s="387" t="s">
        <v>1062</v>
      </c>
      <c r="C155" s="387"/>
      <c r="D155" s="387"/>
      <c r="E155" s="387"/>
      <c r="F155" s="387"/>
      <c r="G155" s="387"/>
      <c r="H155" s="387"/>
      <c r="I155" s="388"/>
      <c r="J155" s="390" t="s">
        <v>206</v>
      </c>
      <c r="K155" s="391"/>
      <c r="L155" s="104" t="s">
        <v>292</v>
      </c>
      <c r="M155" s="57" t="s">
        <v>205</v>
      </c>
      <c r="N155" s="457" t="s">
        <v>379</v>
      </c>
      <c r="O155" s="457"/>
      <c r="P155" s="458"/>
      <c r="Q155" s="463"/>
      <c r="R155" s="463"/>
    </row>
    <row r="156" spans="1:19" s="3" customFormat="1" ht="13.5" customHeight="1">
      <c r="A156" s="24" t="s">
        <v>80</v>
      </c>
      <c r="B156" s="444" t="s">
        <v>417</v>
      </c>
      <c r="C156" s="445"/>
      <c r="D156" s="461" t="s">
        <v>207</v>
      </c>
      <c r="E156" s="462"/>
      <c r="F156" s="455" t="s">
        <v>1064</v>
      </c>
      <c r="G156" s="455"/>
      <c r="H156" s="455"/>
      <c r="I156" s="455"/>
      <c r="J156" s="456"/>
      <c r="K156" s="24" t="s">
        <v>67</v>
      </c>
      <c r="L156" s="459">
        <v>41944</v>
      </c>
      <c r="M156" s="460"/>
      <c r="N156" s="24" t="s">
        <v>68</v>
      </c>
      <c r="O156" s="459">
        <v>42156</v>
      </c>
      <c r="P156" s="460"/>
      <c r="Q156" s="463"/>
      <c r="R156" s="463"/>
    </row>
    <row r="157" spans="1:19">
      <c r="A157" s="390" t="s">
        <v>208</v>
      </c>
      <c r="B157" s="391"/>
      <c r="C157" s="391"/>
      <c r="D157" s="453">
        <v>0</v>
      </c>
      <c r="E157" s="454"/>
      <c r="F157" s="390" t="s">
        <v>209</v>
      </c>
      <c r="G157" s="391"/>
      <c r="H157" s="453">
        <v>0</v>
      </c>
      <c r="I157" s="454"/>
      <c r="J157" s="390" t="s">
        <v>210</v>
      </c>
      <c r="K157" s="391"/>
      <c r="L157" s="453">
        <v>0</v>
      </c>
      <c r="M157" s="454"/>
      <c r="N157" s="105" t="s">
        <v>211</v>
      </c>
      <c r="O157" s="453">
        <v>0</v>
      </c>
      <c r="P157" s="454"/>
      <c r="Q157" s="463"/>
      <c r="R157" s="463"/>
    </row>
    <row r="158" spans="1:19">
      <c r="A158" s="389"/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463"/>
      <c r="R158" s="463"/>
    </row>
    <row r="159" spans="1:19" s="3" customFormat="1" ht="13.5" customHeight="1">
      <c r="A159" s="24" t="s">
        <v>69</v>
      </c>
      <c r="B159" s="387" t="s">
        <v>1063</v>
      </c>
      <c r="C159" s="387"/>
      <c r="D159" s="387"/>
      <c r="E159" s="387"/>
      <c r="F159" s="387"/>
      <c r="G159" s="387"/>
      <c r="H159" s="387"/>
      <c r="I159" s="388"/>
      <c r="J159" s="390" t="s">
        <v>206</v>
      </c>
      <c r="K159" s="391"/>
      <c r="L159" s="104" t="s">
        <v>292</v>
      </c>
      <c r="M159" s="57" t="s">
        <v>205</v>
      </c>
      <c r="N159" s="457" t="s">
        <v>379</v>
      </c>
      <c r="O159" s="457"/>
      <c r="P159" s="458"/>
      <c r="Q159" s="463"/>
      <c r="R159" s="463"/>
    </row>
    <row r="160" spans="1:19" s="3" customFormat="1" ht="13.5" customHeight="1">
      <c r="A160" s="24" t="s">
        <v>80</v>
      </c>
      <c r="B160" s="444" t="s">
        <v>417</v>
      </c>
      <c r="C160" s="445"/>
      <c r="D160" s="461" t="s">
        <v>207</v>
      </c>
      <c r="E160" s="462"/>
      <c r="F160" s="455" t="s">
        <v>1064</v>
      </c>
      <c r="G160" s="455"/>
      <c r="H160" s="455"/>
      <c r="I160" s="455"/>
      <c r="J160" s="456"/>
      <c r="K160" s="24" t="s">
        <v>67</v>
      </c>
      <c r="L160" s="459">
        <v>42050</v>
      </c>
      <c r="M160" s="460"/>
      <c r="N160" s="24" t="s">
        <v>68</v>
      </c>
      <c r="O160" s="459">
        <v>42156</v>
      </c>
      <c r="P160" s="460"/>
      <c r="Q160" s="463"/>
      <c r="R160" s="463"/>
    </row>
    <row r="161" spans="1:19">
      <c r="A161" s="390" t="s">
        <v>208</v>
      </c>
      <c r="B161" s="391"/>
      <c r="C161" s="391"/>
      <c r="D161" s="453">
        <v>0</v>
      </c>
      <c r="E161" s="454"/>
      <c r="F161" s="390" t="s">
        <v>212</v>
      </c>
      <c r="G161" s="391"/>
      <c r="H161" s="453">
        <v>0</v>
      </c>
      <c r="I161" s="454"/>
      <c r="J161" s="390" t="s">
        <v>210</v>
      </c>
      <c r="K161" s="391"/>
      <c r="L161" s="453">
        <v>0</v>
      </c>
      <c r="M161" s="454"/>
      <c r="N161" s="105" t="s">
        <v>211</v>
      </c>
      <c r="O161" s="453">
        <v>0</v>
      </c>
      <c r="P161" s="454"/>
      <c r="Q161" s="463"/>
      <c r="R161" s="463"/>
    </row>
    <row r="162" spans="1:19">
      <c r="A162" s="389"/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463"/>
      <c r="R162" s="463"/>
    </row>
    <row r="163" spans="1:19" s="42" customFormat="1" ht="11.25" customHeight="1">
      <c r="A163" s="390" t="s">
        <v>173</v>
      </c>
      <c r="B163" s="391"/>
      <c r="C163" s="391"/>
      <c r="D163" s="391"/>
      <c r="E163" s="392"/>
      <c r="F163" s="451"/>
      <c r="G163" s="452"/>
      <c r="H163" s="452"/>
      <c r="I163" s="452"/>
      <c r="J163" s="452"/>
      <c r="K163" s="452"/>
      <c r="L163" s="452"/>
      <c r="M163" s="452"/>
      <c r="N163" s="452"/>
      <c r="O163" s="452"/>
      <c r="P163" s="452"/>
      <c r="Q163" s="463"/>
      <c r="R163" s="463"/>
      <c r="S163" s="36"/>
    </row>
    <row r="164" spans="1:19" s="3" customFormat="1" ht="13.5" customHeight="1">
      <c r="A164" s="24" t="s">
        <v>69</v>
      </c>
      <c r="B164" s="387" t="s">
        <v>479</v>
      </c>
      <c r="C164" s="387"/>
      <c r="D164" s="387"/>
      <c r="E164" s="387"/>
      <c r="F164" s="387"/>
      <c r="G164" s="387"/>
      <c r="H164" s="387"/>
      <c r="I164" s="388"/>
      <c r="J164" s="390" t="s">
        <v>206</v>
      </c>
      <c r="K164" s="391"/>
      <c r="L164" s="104" t="s">
        <v>292</v>
      </c>
      <c r="M164" s="57" t="s">
        <v>205</v>
      </c>
      <c r="N164" s="457" t="s">
        <v>379</v>
      </c>
      <c r="O164" s="457"/>
      <c r="P164" s="458"/>
      <c r="Q164" s="463"/>
      <c r="R164" s="463"/>
    </row>
    <row r="165" spans="1:19" s="3" customFormat="1" ht="13.5" customHeight="1">
      <c r="A165" s="24" t="s">
        <v>80</v>
      </c>
      <c r="B165" s="444" t="s">
        <v>292</v>
      </c>
      <c r="C165" s="445"/>
      <c r="D165" s="461" t="s">
        <v>207</v>
      </c>
      <c r="E165" s="462"/>
      <c r="F165" s="455" t="s">
        <v>480</v>
      </c>
      <c r="G165" s="455"/>
      <c r="H165" s="455"/>
      <c r="I165" s="455"/>
      <c r="J165" s="456"/>
      <c r="K165" s="24" t="s">
        <v>67</v>
      </c>
      <c r="L165" s="459" t="s">
        <v>292</v>
      </c>
      <c r="M165" s="460"/>
      <c r="N165" s="24" t="s">
        <v>68</v>
      </c>
      <c r="O165" s="459" t="s">
        <v>292</v>
      </c>
      <c r="P165" s="460"/>
      <c r="Q165" s="463"/>
      <c r="R165" s="463"/>
    </row>
    <row r="166" spans="1:19">
      <c r="A166" s="390" t="s">
        <v>208</v>
      </c>
      <c r="B166" s="391"/>
      <c r="C166" s="391"/>
      <c r="D166" s="453">
        <v>0</v>
      </c>
      <c r="E166" s="454"/>
      <c r="F166" s="390" t="s">
        <v>209</v>
      </c>
      <c r="G166" s="391"/>
      <c r="H166" s="453">
        <v>0</v>
      </c>
      <c r="I166" s="454"/>
      <c r="J166" s="390" t="s">
        <v>210</v>
      </c>
      <c r="K166" s="391"/>
      <c r="L166" s="453">
        <v>0</v>
      </c>
      <c r="M166" s="454"/>
      <c r="N166" s="105" t="s">
        <v>211</v>
      </c>
      <c r="O166" s="453">
        <v>0</v>
      </c>
      <c r="P166" s="454"/>
      <c r="Q166" s="463"/>
      <c r="R166" s="463"/>
    </row>
    <row r="167" spans="1:19">
      <c r="A167" s="389"/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463"/>
      <c r="R167" s="463"/>
    </row>
    <row r="168" spans="1:19" s="42" customFormat="1" ht="11.25" customHeight="1">
      <c r="A168" s="390" t="s">
        <v>491</v>
      </c>
      <c r="B168" s="391"/>
      <c r="C168" s="391"/>
      <c r="D168" s="391"/>
      <c r="E168" s="392"/>
      <c r="F168" s="451"/>
      <c r="G168" s="452"/>
      <c r="H168" s="452"/>
      <c r="I168" s="452"/>
      <c r="J168" s="452"/>
      <c r="K168" s="452"/>
      <c r="L168" s="452"/>
      <c r="M168" s="452"/>
      <c r="N168" s="452"/>
      <c r="O168" s="452"/>
      <c r="P168" s="452"/>
      <c r="Q168" s="463"/>
      <c r="R168" s="463"/>
      <c r="S168" s="36"/>
    </row>
    <row r="169" spans="1:19" s="3" customFormat="1" ht="13.5" customHeight="1">
      <c r="A169" s="24" t="s">
        <v>69</v>
      </c>
      <c r="B169" s="387" t="s">
        <v>525</v>
      </c>
      <c r="C169" s="387"/>
      <c r="D169" s="387"/>
      <c r="E169" s="387"/>
      <c r="F169" s="387"/>
      <c r="G169" s="387"/>
      <c r="H169" s="387"/>
      <c r="I169" s="388"/>
      <c r="J169" s="390" t="s">
        <v>206</v>
      </c>
      <c r="K169" s="391"/>
      <c r="L169" s="104" t="s">
        <v>292</v>
      </c>
      <c r="M169" s="57" t="s">
        <v>205</v>
      </c>
      <c r="N169" s="457" t="s">
        <v>379</v>
      </c>
      <c r="O169" s="457"/>
      <c r="P169" s="458"/>
      <c r="Q169" s="463"/>
      <c r="R169" s="463"/>
    </row>
    <row r="170" spans="1:19" s="3" customFormat="1" ht="13.5" customHeight="1">
      <c r="A170" s="24" t="s">
        <v>80</v>
      </c>
      <c r="B170" s="444" t="s">
        <v>420</v>
      </c>
      <c r="C170" s="445"/>
      <c r="D170" s="461" t="s">
        <v>207</v>
      </c>
      <c r="E170" s="462"/>
      <c r="F170" s="455" t="s">
        <v>528</v>
      </c>
      <c r="G170" s="455"/>
      <c r="H170" s="455"/>
      <c r="I170" s="455"/>
      <c r="J170" s="456"/>
      <c r="K170" s="24" t="s">
        <v>67</v>
      </c>
      <c r="L170" s="459">
        <v>41309</v>
      </c>
      <c r="M170" s="460"/>
      <c r="N170" s="24" t="s">
        <v>68</v>
      </c>
      <c r="O170" s="459" t="s">
        <v>292</v>
      </c>
      <c r="P170" s="460"/>
      <c r="Q170" s="463"/>
      <c r="R170" s="463"/>
    </row>
    <row r="171" spans="1:19">
      <c r="A171" s="390" t="s">
        <v>208</v>
      </c>
      <c r="B171" s="391"/>
      <c r="C171" s="391"/>
      <c r="D171" s="453">
        <v>0</v>
      </c>
      <c r="E171" s="454"/>
      <c r="F171" s="390" t="s">
        <v>209</v>
      </c>
      <c r="G171" s="391"/>
      <c r="H171" s="453">
        <v>0</v>
      </c>
      <c r="I171" s="454"/>
      <c r="J171" s="390" t="s">
        <v>210</v>
      </c>
      <c r="K171" s="391"/>
      <c r="L171" s="453">
        <v>0</v>
      </c>
      <c r="M171" s="454"/>
      <c r="N171" s="105" t="s">
        <v>211</v>
      </c>
      <c r="O171" s="453">
        <v>0</v>
      </c>
      <c r="P171" s="454"/>
      <c r="Q171" s="463"/>
      <c r="R171" s="463"/>
    </row>
    <row r="172" spans="1:19">
      <c r="A172" s="389"/>
      <c r="B172" s="389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463"/>
      <c r="R172" s="463"/>
    </row>
    <row r="173" spans="1:19" s="3" customFormat="1" ht="13.5" customHeight="1">
      <c r="A173" s="24" t="s">
        <v>69</v>
      </c>
      <c r="B173" s="387" t="s">
        <v>526</v>
      </c>
      <c r="C173" s="387"/>
      <c r="D173" s="387"/>
      <c r="E173" s="387"/>
      <c r="F173" s="387"/>
      <c r="G173" s="387"/>
      <c r="H173" s="387"/>
      <c r="I173" s="388"/>
      <c r="J173" s="390" t="s">
        <v>206</v>
      </c>
      <c r="K173" s="391"/>
      <c r="L173" s="104" t="s">
        <v>292</v>
      </c>
      <c r="M173" s="57" t="s">
        <v>205</v>
      </c>
      <c r="N173" s="457" t="s">
        <v>379</v>
      </c>
      <c r="O173" s="457"/>
      <c r="P173" s="458"/>
      <c r="Q173" s="463"/>
      <c r="R173" s="463"/>
    </row>
    <row r="174" spans="1:19" s="3" customFormat="1" ht="13.5" customHeight="1">
      <c r="A174" s="24" t="s">
        <v>80</v>
      </c>
      <c r="B174" s="444" t="s">
        <v>420</v>
      </c>
      <c r="C174" s="445"/>
      <c r="D174" s="461" t="s">
        <v>207</v>
      </c>
      <c r="E174" s="462"/>
      <c r="F174" s="455" t="s">
        <v>529</v>
      </c>
      <c r="G174" s="455"/>
      <c r="H174" s="455"/>
      <c r="I174" s="455"/>
      <c r="J174" s="456"/>
      <c r="K174" s="24" t="s">
        <v>67</v>
      </c>
      <c r="L174" s="459">
        <v>39833</v>
      </c>
      <c r="M174" s="460"/>
      <c r="N174" s="24" t="s">
        <v>68</v>
      </c>
      <c r="O174" s="459" t="s">
        <v>292</v>
      </c>
      <c r="P174" s="460"/>
      <c r="Q174" s="463"/>
      <c r="R174" s="463"/>
    </row>
    <row r="175" spans="1:19">
      <c r="A175" s="390" t="s">
        <v>208</v>
      </c>
      <c r="B175" s="391"/>
      <c r="C175" s="391"/>
      <c r="D175" s="453">
        <v>0</v>
      </c>
      <c r="E175" s="454"/>
      <c r="F175" s="390" t="s">
        <v>212</v>
      </c>
      <c r="G175" s="391"/>
      <c r="H175" s="453">
        <v>0</v>
      </c>
      <c r="I175" s="454"/>
      <c r="J175" s="390" t="s">
        <v>210</v>
      </c>
      <c r="K175" s="391"/>
      <c r="L175" s="453">
        <v>0</v>
      </c>
      <c r="M175" s="454"/>
      <c r="N175" s="105" t="s">
        <v>211</v>
      </c>
      <c r="O175" s="453">
        <v>0</v>
      </c>
      <c r="P175" s="454"/>
      <c r="Q175" s="463"/>
      <c r="R175" s="463"/>
    </row>
    <row r="176" spans="1:19">
      <c r="A176" s="389"/>
      <c r="B176" s="389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463"/>
      <c r="R176" s="463"/>
    </row>
    <row r="177" spans="1:18" s="3" customFormat="1" ht="13.5" customHeight="1">
      <c r="A177" s="24" t="s">
        <v>69</v>
      </c>
      <c r="B177" s="387" t="s">
        <v>527</v>
      </c>
      <c r="C177" s="387"/>
      <c r="D177" s="387"/>
      <c r="E177" s="387"/>
      <c r="F177" s="387"/>
      <c r="G177" s="387"/>
      <c r="H177" s="387"/>
      <c r="I177" s="388"/>
      <c r="J177" s="390" t="s">
        <v>206</v>
      </c>
      <c r="K177" s="391"/>
      <c r="L177" s="104" t="s">
        <v>292</v>
      </c>
      <c r="M177" s="57" t="s">
        <v>205</v>
      </c>
      <c r="N177" s="457" t="s">
        <v>379</v>
      </c>
      <c r="O177" s="457"/>
      <c r="P177" s="458"/>
      <c r="Q177" s="463"/>
      <c r="R177" s="463"/>
    </row>
    <row r="178" spans="1:18" s="3" customFormat="1" ht="13.5" customHeight="1">
      <c r="A178" s="24" t="s">
        <v>80</v>
      </c>
      <c r="B178" s="444" t="s">
        <v>417</v>
      </c>
      <c r="C178" s="445"/>
      <c r="D178" s="461" t="s">
        <v>207</v>
      </c>
      <c r="E178" s="462"/>
      <c r="F178" s="455" t="s">
        <v>529</v>
      </c>
      <c r="G178" s="455"/>
      <c r="H178" s="455"/>
      <c r="I178" s="455"/>
      <c r="J178" s="456"/>
      <c r="K178" s="24" t="s">
        <v>67</v>
      </c>
      <c r="L178" s="459">
        <v>39548</v>
      </c>
      <c r="M178" s="460"/>
      <c r="N178" s="24" t="s">
        <v>68</v>
      </c>
      <c r="O178" s="459" t="s">
        <v>292</v>
      </c>
      <c r="P178" s="460"/>
      <c r="Q178" s="463"/>
      <c r="R178" s="463"/>
    </row>
    <row r="179" spans="1:18">
      <c r="A179" s="390" t="s">
        <v>208</v>
      </c>
      <c r="B179" s="391"/>
      <c r="C179" s="391"/>
      <c r="D179" s="453">
        <v>0</v>
      </c>
      <c r="E179" s="454"/>
      <c r="F179" s="390" t="s">
        <v>212</v>
      </c>
      <c r="G179" s="391"/>
      <c r="H179" s="453">
        <v>0</v>
      </c>
      <c r="I179" s="454"/>
      <c r="J179" s="390" t="s">
        <v>210</v>
      </c>
      <c r="K179" s="391"/>
      <c r="L179" s="453">
        <v>0</v>
      </c>
      <c r="M179" s="454"/>
      <c r="N179" s="105" t="s">
        <v>211</v>
      </c>
      <c r="O179" s="453">
        <v>0</v>
      </c>
      <c r="P179" s="454"/>
      <c r="Q179" s="463"/>
      <c r="R179" s="463"/>
    </row>
  </sheetData>
  <mergeCells count="677">
    <mergeCell ref="A100:P100"/>
    <mergeCell ref="B101:I101"/>
    <mergeCell ref="J101:K101"/>
    <mergeCell ref="N101:P101"/>
    <mergeCell ref="O102:P102"/>
    <mergeCell ref="Q1:R179"/>
    <mergeCell ref="J103:K103"/>
    <mergeCell ref="L103:M103"/>
    <mergeCell ref="O103:P103"/>
    <mergeCell ref="B102:C102"/>
    <mergeCell ref="D102:E102"/>
    <mergeCell ref="A103:C103"/>
    <mergeCell ref="D103:E103"/>
    <mergeCell ref="F103:G103"/>
    <mergeCell ref="H103:I103"/>
    <mergeCell ref="F102:J102"/>
    <mergeCell ref="L102:M102"/>
    <mergeCell ref="O93:P93"/>
    <mergeCell ref="J99:K99"/>
    <mergeCell ref="L99:M99"/>
    <mergeCell ref="O99:P99"/>
    <mergeCell ref="B98:C98"/>
    <mergeCell ref="D98:E98"/>
    <mergeCell ref="A99:C99"/>
    <mergeCell ref="D99:E99"/>
    <mergeCell ref="F99:G99"/>
    <mergeCell ref="H99:I99"/>
    <mergeCell ref="F98:J98"/>
    <mergeCell ref="L98:M98"/>
    <mergeCell ref="A95:P95"/>
    <mergeCell ref="A96:E96"/>
    <mergeCell ref="F96:P96"/>
    <mergeCell ref="B97:I97"/>
    <mergeCell ref="J97:K97"/>
    <mergeCell ref="N97:P97"/>
    <mergeCell ref="O98:P98"/>
    <mergeCell ref="J89:K89"/>
    <mergeCell ref="L89:M89"/>
    <mergeCell ref="O89:P89"/>
    <mergeCell ref="A90:P90"/>
    <mergeCell ref="A89:C89"/>
    <mergeCell ref="D89:E89"/>
    <mergeCell ref="F89:G89"/>
    <mergeCell ref="H89:I89"/>
    <mergeCell ref="J94:K94"/>
    <mergeCell ref="L94:M94"/>
    <mergeCell ref="O94:P94"/>
    <mergeCell ref="B93:C93"/>
    <mergeCell ref="D93:E93"/>
    <mergeCell ref="A94:C94"/>
    <mergeCell ref="D94:E94"/>
    <mergeCell ref="F94:G94"/>
    <mergeCell ref="H94:I94"/>
    <mergeCell ref="F93:J93"/>
    <mergeCell ref="L93:M93"/>
    <mergeCell ref="A91:E91"/>
    <mergeCell ref="F91:P91"/>
    <mergeCell ref="B92:I92"/>
    <mergeCell ref="J92:K92"/>
    <mergeCell ref="N92:P92"/>
    <mergeCell ref="J85:K85"/>
    <mergeCell ref="L85:M85"/>
    <mergeCell ref="O85:P85"/>
    <mergeCell ref="B84:C84"/>
    <mergeCell ref="D84:E84"/>
    <mergeCell ref="A85:C85"/>
    <mergeCell ref="D85:E85"/>
    <mergeCell ref="F85:G85"/>
    <mergeCell ref="H85:I85"/>
    <mergeCell ref="F84:J84"/>
    <mergeCell ref="L84:M84"/>
    <mergeCell ref="L88:M88"/>
    <mergeCell ref="A86:P86"/>
    <mergeCell ref="B87:I87"/>
    <mergeCell ref="J87:K87"/>
    <mergeCell ref="N87:P87"/>
    <mergeCell ref="O88:P88"/>
    <mergeCell ref="B88:C88"/>
    <mergeCell ref="D88:E88"/>
    <mergeCell ref="F88:J88"/>
    <mergeCell ref="O84:P84"/>
    <mergeCell ref="J81:K81"/>
    <mergeCell ref="L81:M81"/>
    <mergeCell ref="O81:P81"/>
    <mergeCell ref="B80:C80"/>
    <mergeCell ref="D80:E80"/>
    <mergeCell ref="A81:C81"/>
    <mergeCell ref="D81:E81"/>
    <mergeCell ref="F81:G81"/>
    <mergeCell ref="H81:I81"/>
    <mergeCell ref="F80:J80"/>
    <mergeCell ref="L80:M80"/>
    <mergeCell ref="O80:P80"/>
    <mergeCell ref="A74:E74"/>
    <mergeCell ref="F74:P74"/>
    <mergeCell ref="B75:I75"/>
    <mergeCell ref="J75:K75"/>
    <mergeCell ref="N75:P75"/>
    <mergeCell ref="O76:P76"/>
    <mergeCell ref="A82:P82"/>
    <mergeCell ref="B83:I83"/>
    <mergeCell ref="J83:K83"/>
    <mergeCell ref="N83:P83"/>
    <mergeCell ref="A78:P78"/>
    <mergeCell ref="B79:I79"/>
    <mergeCell ref="J79:K79"/>
    <mergeCell ref="N79:P79"/>
    <mergeCell ref="J77:K77"/>
    <mergeCell ref="L77:M77"/>
    <mergeCell ref="O77:P77"/>
    <mergeCell ref="B76:C76"/>
    <mergeCell ref="D76:E76"/>
    <mergeCell ref="A77:C77"/>
    <mergeCell ref="D77:E77"/>
    <mergeCell ref="F77:G77"/>
    <mergeCell ref="H77:I77"/>
    <mergeCell ref="F76:J76"/>
    <mergeCell ref="L76:M76"/>
    <mergeCell ref="A72:C72"/>
    <mergeCell ref="D72:E72"/>
    <mergeCell ref="F72:G72"/>
    <mergeCell ref="H72:I72"/>
    <mergeCell ref="F71:J71"/>
    <mergeCell ref="L71:M71"/>
    <mergeCell ref="A69:P69"/>
    <mergeCell ref="B70:I70"/>
    <mergeCell ref="J70:K70"/>
    <mergeCell ref="N70:P70"/>
    <mergeCell ref="O71:P71"/>
    <mergeCell ref="J72:K72"/>
    <mergeCell ref="L72:M72"/>
    <mergeCell ref="O72:P72"/>
    <mergeCell ref="A60:P60"/>
    <mergeCell ref="A61:E61"/>
    <mergeCell ref="F61:P61"/>
    <mergeCell ref="B62:I62"/>
    <mergeCell ref="J62:K62"/>
    <mergeCell ref="N62:P62"/>
    <mergeCell ref="O63:P63"/>
    <mergeCell ref="B71:C71"/>
    <mergeCell ref="D71:E71"/>
    <mergeCell ref="J68:K68"/>
    <mergeCell ref="L68:M68"/>
    <mergeCell ref="O68:P68"/>
    <mergeCell ref="B67:C67"/>
    <mergeCell ref="D67:E67"/>
    <mergeCell ref="A68:C68"/>
    <mergeCell ref="D68:E68"/>
    <mergeCell ref="F68:G68"/>
    <mergeCell ref="H68:I68"/>
    <mergeCell ref="F67:J67"/>
    <mergeCell ref="L67:M67"/>
    <mergeCell ref="A65:P65"/>
    <mergeCell ref="B66:I66"/>
    <mergeCell ref="J66:K66"/>
    <mergeCell ref="N66:P66"/>
    <mergeCell ref="O67:P67"/>
    <mergeCell ref="J64:K64"/>
    <mergeCell ref="L64:M64"/>
    <mergeCell ref="O64:P64"/>
    <mergeCell ref="B63:C63"/>
    <mergeCell ref="D63:E63"/>
    <mergeCell ref="A64:C64"/>
    <mergeCell ref="D64:E64"/>
    <mergeCell ref="F64:G64"/>
    <mergeCell ref="H64:I64"/>
    <mergeCell ref="F63:J63"/>
    <mergeCell ref="L63:M63"/>
    <mergeCell ref="J55:K55"/>
    <mergeCell ref="L55:M55"/>
    <mergeCell ref="O55:P55"/>
    <mergeCell ref="B54:C54"/>
    <mergeCell ref="D54:E54"/>
    <mergeCell ref="A55:C55"/>
    <mergeCell ref="D55:E55"/>
    <mergeCell ref="F55:G55"/>
    <mergeCell ref="H55:I55"/>
    <mergeCell ref="F54:J54"/>
    <mergeCell ref="L54:M54"/>
    <mergeCell ref="B58:C58"/>
    <mergeCell ref="D58:E58"/>
    <mergeCell ref="A59:C59"/>
    <mergeCell ref="D59:E59"/>
    <mergeCell ref="F59:G59"/>
    <mergeCell ref="H59:I59"/>
    <mergeCell ref="F58:J58"/>
    <mergeCell ref="L58:M58"/>
    <mergeCell ref="A56:P56"/>
    <mergeCell ref="B57:I57"/>
    <mergeCell ref="J57:K57"/>
    <mergeCell ref="N57:P57"/>
    <mergeCell ref="O58:P58"/>
    <mergeCell ref="J59:K59"/>
    <mergeCell ref="L59:M59"/>
    <mergeCell ref="O59:P59"/>
    <mergeCell ref="A51:P51"/>
    <mergeCell ref="J50:K50"/>
    <mergeCell ref="L50:M50"/>
    <mergeCell ref="O50:P50"/>
    <mergeCell ref="B53:I53"/>
    <mergeCell ref="J53:K53"/>
    <mergeCell ref="N53:P53"/>
    <mergeCell ref="O54:P54"/>
    <mergeCell ref="A52:E52"/>
    <mergeCell ref="F52:P52"/>
    <mergeCell ref="J46:K46"/>
    <mergeCell ref="L46:M46"/>
    <mergeCell ref="O46:P46"/>
    <mergeCell ref="B45:C45"/>
    <mergeCell ref="D45:E45"/>
    <mergeCell ref="A46:C46"/>
    <mergeCell ref="D46:E46"/>
    <mergeCell ref="F46:G46"/>
    <mergeCell ref="H46:I46"/>
    <mergeCell ref="F45:J45"/>
    <mergeCell ref="L45:M45"/>
    <mergeCell ref="B49:C49"/>
    <mergeCell ref="D49:E49"/>
    <mergeCell ref="A50:C50"/>
    <mergeCell ref="D50:E50"/>
    <mergeCell ref="F50:G50"/>
    <mergeCell ref="H50:I50"/>
    <mergeCell ref="F49:J49"/>
    <mergeCell ref="L49:M49"/>
    <mergeCell ref="A47:P47"/>
    <mergeCell ref="B48:I48"/>
    <mergeCell ref="J48:K48"/>
    <mergeCell ref="N48:P48"/>
    <mergeCell ref="O49:P49"/>
    <mergeCell ref="B44:I44"/>
    <mergeCell ref="J44:K44"/>
    <mergeCell ref="N44:P44"/>
    <mergeCell ref="O45:P45"/>
    <mergeCell ref="J42:K42"/>
    <mergeCell ref="L42:M42"/>
    <mergeCell ref="O42:P42"/>
    <mergeCell ref="B41:C41"/>
    <mergeCell ref="D41:E41"/>
    <mergeCell ref="A42:C42"/>
    <mergeCell ref="D42:E42"/>
    <mergeCell ref="F42:G42"/>
    <mergeCell ref="H42:I42"/>
    <mergeCell ref="F41:J41"/>
    <mergeCell ref="L41:M41"/>
    <mergeCell ref="O41:P41"/>
    <mergeCell ref="A35:P35"/>
    <mergeCell ref="B36:I36"/>
    <mergeCell ref="J36:K36"/>
    <mergeCell ref="N36:P36"/>
    <mergeCell ref="O37:P37"/>
    <mergeCell ref="J34:K34"/>
    <mergeCell ref="L34:M34"/>
    <mergeCell ref="O34:P34"/>
    <mergeCell ref="A43:P43"/>
    <mergeCell ref="A39:P39"/>
    <mergeCell ref="B40:I40"/>
    <mergeCell ref="J40:K40"/>
    <mergeCell ref="N40:P40"/>
    <mergeCell ref="J38:K38"/>
    <mergeCell ref="L38:M38"/>
    <mergeCell ref="O38:P38"/>
    <mergeCell ref="B37:C37"/>
    <mergeCell ref="D37:E37"/>
    <mergeCell ref="A38:C38"/>
    <mergeCell ref="D38:E38"/>
    <mergeCell ref="F38:G38"/>
    <mergeCell ref="H38:I38"/>
    <mergeCell ref="F37:J37"/>
    <mergeCell ref="L37:M37"/>
    <mergeCell ref="J30:K30"/>
    <mergeCell ref="L30:M30"/>
    <mergeCell ref="O30:P30"/>
    <mergeCell ref="B29:C29"/>
    <mergeCell ref="D29:E29"/>
    <mergeCell ref="A30:C30"/>
    <mergeCell ref="D30:E30"/>
    <mergeCell ref="F30:G30"/>
    <mergeCell ref="H30:I30"/>
    <mergeCell ref="F29:J29"/>
    <mergeCell ref="L29:M29"/>
    <mergeCell ref="B33:C33"/>
    <mergeCell ref="D33:E33"/>
    <mergeCell ref="A34:C34"/>
    <mergeCell ref="D34:E34"/>
    <mergeCell ref="F34:G34"/>
    <mergeCell ref="H34:I34"/>
    <mergeCell ref="F33:J33"/>
    <mergeCell ref="L33:M33"/>
    <mergeCell ref="A31:P31"/>
    <mergeCell ref="B32:I32"/>
    <mergeCell ref="J32:K32"/>
    <mergeCell ref="N32:P32"/>
    <mergeCell ref="O33:P33"/>
    <mergeCell ref="O29:P29"/>
    <mergeCell ref="J26:K26"/>
    <mergeCell ref="L26:M26"/>
    <mergeCell ref="O26:P26"/>
    <mergeCell ref="B25:C25"/>
    <mergeCell ref="D25:E25"/>
    <mergeCell ref="A26:C26"/>
    <mergeCell ref="D26:E26"/>
    <mergeCell ref="F26:G26"/>
    <mergeCell ref="H26:I26"/>
    <mergeCell ref="F25:J25"/>
    <mergeCell ref="L25:M25"/>
    <mergeCell ref="O25:P25"/>
    <mergeCell ref="A1:P1"/>
    <mergeCell ref="A4:P5"/>
    <mergeCell ref="A2:P2"/>
    <mergeCell ref="M3:N3"/>
    <mergeCell ref="O3:P3"/>
    <mergeCell ref="E3:L3"/>
    <mergeCell ref="A3:D3"/>
    <mergeCell ref="A27:P27"/>
    <mergeCell ref="B28:I28"/>
    <mergeCell ref="J28:K28"/>
    <mergeCell ref="N28:P28"/>
    <mergeCell ref="A23:E23"/>
    <mergeCell ref="F23:P23"/>
    <mergeCell ref="B24:I24"/>
    <mergeCell ref="J24:K24"/>
    <mergeCell ref="N24:P24"/>
    <mergeCell ref="F16:J16"/>
    <mergeCell ref="L16:M16"/>
    <mergeCell ref="A14:P14"/>
    <mergeCell ref="B15:I15"/>
    <mergeCell ref="J15:K15"/>
    <mergeCell ref="N15:P15"/>
    <mergeCell ref="O16:P16"/>
    <mergeCell ref="A22:P22"/>
    <mergeCell ref="J21:K21"/>
    <mergeCell ref="L21:M21"/>
    <mergeCell ref="O21:P21"/>
    <mergeCell ref="B20:C20"/>
    <mergeCell ref="D20:E20"/>
    <mergeCell ref="A21:C21"/>
    <mergeCell ref="D21:E21"/>
    <mergeCell ref="F21:G21"/>
    <mergeCell ref="H21:I21"/>
    <mergeCell ref="F20:J20"/>
    <mergeCell ref="L20:M20"/>
    <mergeCell ref="A6:E6"/>
    <mergeCell ref="F6:P6"/>
    <mergeCell ref="B7:I7"/>
    <mergeCell ref="J7:K7"/>
    <mergeCell ref="N7:P7"/>
    <mergeCell ref="O8:P8"/>
    <mergeCell ref="J13:K13"/>
    <mergeCell ref="L13:M13"/>
    <mergeCell ref="O13:P13"/>
    <mergeCell ref="B12:C12"/>
    <mergeCell ref="D12:E12"/>
    <mergeCell ref="A13:C13"/>
    <mergeCell ref="D13:E13"/>
    <mergeCell ref="F13:G13"/>
    <mergeCell ref="H13:I13"/>
    <mergeCell ref="F12:J12"/>
    <mergeCell ref="L12:M12"/>
    <mergeCell ref="A10:P10"/>
    <mergeCell ref="B11:I11"/>
    <mergeCell ref="J11:K11"/>
    <mergeCell ref="N11:P11"/>
    <mergeCell ref="O12:P12"/>
    <mergeCell ref="J9:K9"/>
    <mergeCell ref="L9:M9"/>
    <mergeCell ref="A73:P73"/>
    <mergeCell ref="B8:C8"/>
    <mergeCell ref="D8:E8"/>
    <mergeCell ref="A9:C9"/>
    <mergeCell ref="D9:E9"/>
    <mergeCell ref="F9:G9"/>
    <mergeCell ref="H9:I9"/>
    <mergeCell ref="F8:J8"/>
    <mergeCell ref="L8:M8"/>
    <mergeCell ref="O9:P9"/>
    <mergeCell ref="A18:P18"/>
    <mergeCell ref="B19:I19"/>
    <mergeCell ref="J19:K19"/>
    <mergeCell ref="N19:P19"/>
    <mergeCell ref="O20:P20"/>
    <mergeCell ref="J17:K17"/>
    <mergeCell ref="L17:M17"/>
    <mergeCell ref="O17:P17"/>
    <mergeCell ref="B16:C16"/>
    <mergeCell ref="D16:E16"/>
    <mergeCell ref="A17:C17"/>
    <mergeCell ref="D17:E17"/>
    <mergeCell ref="F17:G17"/>
    <mergeCell ref="H17:I17"/>
    <mergeCell ref="O107:P107"/>
    <mergeCell ref="A104:P104"/>
    <mergeCell ref="A105:E105"/>
    <mergeCell ref="F105:P105"/>
    <mergeCell ref="B106:I106"/>
    <mergeCell ref="J106:K106"/>
    <mergeCell ref="N106:P106"/>
    <mergeCell ref="F108:G108"/>
    <mergeCell ref="H108:I108"/>
    <mergeCell ref="F107:J107"/>
    <mergeCell ref="L107:M107"/>
    <mergeCell ref="B107:C107"/>
    <mergeCell ref="D107:E107"/>
    <mergeCell ref="A108:C108"/>
    <mergeCell ref="D108:E108"/>
    <mergeCell ref="J108:K108"/>
    <mergeCell ref="L108:M108"/>
    <mergeCell ref="O108:P108"/>
    <mergeCell ref="A119:P119"/>
    <mergeCell ref="B120:I120"/>
    <mergeCell ref="J120:K120"/>
    <mergeCell ref="N120:P120"/>
    <mergeCell ref="O112:P112"/>
    <mergeCell ref="A109:P109"/>
    <mergeCell ref="A110:E110"/>
    <mergeCell ref="F110:P110"/>
    <mergeCell ref="B111:I111"/>
    <mergeCell ref="J111:K111"/>
    <mergeCell ref="N111:P111"/>
    <mergeCell ref="F113:G113"/>
    <mergeCell ref="H113:I113"/>
    <mergeCell ref="F112:J112"/>
    <mergeCell ref="L112:M112"/>
    <mergeCell ref="B112:C112"/>
    <mergeCell ref="D112:E112"/>
    <mergeCell ref="A113:C113"/>
    <mergeCell ref="D113:E113"/>
    <mergeCell ref="J113:K113"/>
    <mergeCell ref="L113:M113"/>
    <mergeCell ref="O113:P113"/>
    <mergeCell ref="O117:P117"/>
    <mergeCell ref="A114:P114"/>
    <mergeCell ref="A115:E115"/>
    <mergeCell ref="F115:P115"/>
    <mergeCell ref="B116:I116"/>
    <mergeCell ref="J116:K116"/>
    <mergeCell ref="N116:P116"/>
    <mergeCell ref="F118:G118"/>
    <mergeCell ref="H118:I118"/>
    <mergeCell ref="F117:J117"/>
    <mergeCell ref="L117:M117"/>
    <mergeCell ref="B117:C117"/>
    <mergeCell ref="D117:E117"/>
    <mergeCell ref="A118:C118"/>
    <mergeCell ref="D118:E118"/>
    <mergeCell ref="J118:K118"/>
    <mergeCell ref="L118:M118"/>
    <mergeCell ref="O118:P118"/>
    <mergeCell ref="A128:P128"/>
    <mergeCell ref="B129:I129"/>
    <mergeCell ref="J129:K129"/>
    <mergeCell ref="N129:P129"/>
    <mergeCell ref="F122:G122"/>
    <mergeCell ref="H122:I122"/>
    <mergeCell ref="F121:J121"/>
    <mergeCell ref="L121:M121"/>
    <mergeCell ref="O121:P121"/>
    <mergeCell ref="A122:C122"/>
    <mergeCell ref="D122:E122"/>
    <mergeCell ref="J122:K122"/>
    <mergeCell ref="L122:M122"/>
    <mergeCell ref="O122:P122"/>
    <mergeCell ref="A123:P123"/>
    <mergeCell ref="B121:C121"/>
    <mergeCell ref="D121:E121"/>
    <mergeCell ref="O126:P126"/>
    <mergeCell ref="A124:E124"/>
    <mergeCell ref="F124:P124"/>
    <mergeCell ref="B125:I125"/>
    <mergeCell ref="J125:K125"/>
    <mergeCell ref="N125:P125"/>
    <mergeCell ref="F127:G127"/>
    <mergeCell ref="H127:I127"/>
    <mergeCell ref="F126:J126"/>
    <mergeCell ref="L126:M126"/>
    <mergeCell ref="B126:C126"/>
    <mergeCell ref="D126:E126"/>
    <mergeCell ref="A127:C127"/>
    <mergeCell ref="D127:E127"/>
    <mergeCell ref="J127:K127"/>
    <mergeCell ref="L127:M127"/>
    <mergeCell ref="O127:P127"/>
    <mergeCell ref="F130:J130"/>
    <mergeCell ref="L130:M130"/>
    <mergeCell ref="O130:P130"/>
    <mergeCell ref="F134:J134"/>
    <mergeCell ref="L134:M134"/>
    <mergeCell ref="A131:C131"/>
    <mergeCell ref="D131:E131"/>
    <mergeCell ref="O134:P134"/>
    <mergeCell ref="J131:K131"/>
    <mergeCell ref="L131:M131"/>
    <mergeCell ref="O131:P131"/>
    <mergeCell ref="A132:P132"/>
    <mergeCell ref="B133:I133"/>
    <mergeCell ref="B130:C130"/>
    <mergeCell ref="D130:E130"/>
    <mergeCell ref="L135:M135"/>
    <mergeCell ref="O135:P135"/>
    <mergeCell ref="A136:P136"/>
    <mergeCell ref="B137:I137"/>
    <mergeCell ref="A139:C139"/>
    <mergeCell ref="D139:E139"/>
    <mergeCell ref="J133:K133"/>
    <mergeCell ref="N133:P133"/>
    <mergeCell ref="F131:G131"/>
    <mergeCell ref="H131:I131"/>
    <mergeCell ref="B134:C134"/>
    <mergeCell ref="D134:E134"/>
    <mergeCell ref="A135:C135"/>
    <mergeCell ref="D135:E135"/>
    <mergeCell ref="F135:G135"/>
    <mergeCell ref="H135:I135"/>
    <mergeCell ref="F139:G139"/>
    <mergeCell ref="H139:I139"/>
    <mergeCell ref="F138:J138"/>
    <mergeCell ref="J135:K135"/>
    <mergeCell ref="O144:P144"/>
    <mergeCell ref="A145:P145"/>
    <mergeCell ref="B146:I146"/>
    <mergeCell ref="J146:K146"/>
    <mergeCell ref="N146:P146"/>
    <mergeCell ref="J137:K137"/>
    <mergeCell ref="N137:P137"/>
    <mergeCell ref="B138:C138"/>
    <mergeCell ref="D138:E138"/>
    <mergeCell ref="L138:M138"/>
    <mergeCell ref="O138:P138"/>
    <mergeCell ref="F144:G144"/>
    <mergeCell ref="H144:I144"/>
    <mergeCell ref="F143:J143"/>
    <mergeCell ref="L143:M143"/>
    <mergeCell ref="B147:C147"/>
    <mergeCell ref="D147:E147"/>
    <mergeCell ref="B143:C143"/>
    <mergeCell ref="D143:E143"/>
    <mergeCell ref="A144:C144"/>
    <mergeCell ref="D144:E144"/>
    <mergeCell ref="J144:K144"/>
    <mergeCell ref="L144:M144"/>
    <mergeCell ref="O143:P143"/>
    <mergeCell ref="J139:K139"/>
    <mergeCell ref="L139:M139"/>
    <mergeCell ref="O139:P139"/>
    <mergeCell ref="A140:P140"/>
    <mergeCell ref="A141:E141"/>
    <mergeCell ref="F141:P141"/>
    <mergeCell ref="B142:I142"/>
    <mergeCell ref="J142:K142"/>
    <mergeCell ref="N142:P142"/>
    <mergeCell ref="A149:P149"/>
    <mergeCell ref="B150:I150"/>
    <mergeCell ref="A152:C152"/>
    <mergeCell ref="D152:E152"/>
    <mergeCell ref="F148:G148"/>
    <mergeCell ref="H148:I148"/>
    <mergeCell ref="F147:J147"/>
    <mergeCell ref="L147:M147"/>
    <mergeCell ref="O147:P147"/>
    <mergeCell ref="A148:C148"/>
    <mergeCell ref="D148:E148"/>
    <mergeCell ref="J148:K148"/>
    <mergeCell ref="L148:M148"/>
    <mergeCell ref="O148:P148"/>
    <mergeCell ref="A158:P158"/>
    <mergeCell ref="B159:I159"/>
    <mergeCell ref="J159:K159"/>
    <mergeCell ref="N159:P159"/>
    <mergeCell ref="J152:K152"/>
    <mergeCell ref="L152:M152"/>
    <mergeCell ref="O152:P152"/>
    <mergeCell ref="A153:P153"/>
    <mergeCell ref="J150:K150"/>
    <mergeCell ref="N150:P150"/>
    <mergeCell ref="B151:C151"/>
    <mergeCell ref="D151:E151"/>
    <mergeCell ref="F152:G152"/>
    <mergeCell ref="H152:I152"/>
    <mergeCell ref="F151:J151"/>
    <mergeCell ref="L151:M151"/>
    <mergeCell ref="O151:P151"/>
    <mergeCell ref="O156:P156"/>
    <mergeCell ref="A154:E154"/>
    <mergeCell ref="F154:P154"/>
    <mergeCell ref="B155:I155"/>
    <mergeCell ref="J155:K155"/>
    <mergeCell ref="N155:P155"/>
    <mergeCell ref="F157:G157"/>
    <mergeCell ref="H157:I157"/>
    <mergeCell ref="F156:J156"/>
    <mergeCell ref="L156:M156"/>
    <mergeCell ref="B156:C156"/>
    <mergeCell ref="D156:E156"/>
    <mergeCell ref="A157:C157"/>
    <mergeCell ref="D157:E157"/>
    <mergeCell ref="J157:K157"/>
    <mergeCell ref="L157:M157"/>
    <mergeCell ref="O157:P157"/>
    <mergeCell ref="F161:G161"/>
    <mergeCell ref="H161:I161"/>
    <mergeCell ref="F160:J160"/>
    <mergeCell ref="L160:M160"/>
    <mergeCell ref="O160:P160"/>
    <mergeCell ref="A161:C161"/>
    <mergeCell ref="D161:E161"/>
    <mergeCell ref="J161:K161"/>
    <mergeCell ref="L161:M161"/>
    <mergeCell ref="O161:P161"/>
    <mergeCell ref="B160:C160"/>
    <mergeCell ref="D160:E160"/>
    <mergeCell ref="A172:P172"/>
    <mergeCell ref="B173:I173"/>
    <mergeCell ref="J173:K173"/>
    <mergeCell ref="N173:P173"/>
    <mergeCell ref="O165:P165"/>
    <mergeCell ref="A162:P162"/>
    <mergeCell ref="A163:E163"/>
    <mergeCell ref="F163:P163"/>
    <mergeCell ref="B164:I164"/>
    <mergeCell ref="J164:K164"/>
    <mergeCell ref="N164:P164"/>
    <mergeCell ref="F166:G166"/>
    <mergeCell ref="H166:I166"/>
    <mergeCell ref="F165:J165"/>
    <mergeCell ref="L165:M165"/>
    <mergeCell ref="B165:C165"/>
    <mergeCell ref="D165:E165"/>
    <mergeCell ref="A166:C166"/>
    <mergeCell ref="D166:E166"/>
    <mergeCell ref="J166:K166"/>
    <mergeCell ref="L166:M166"/>
    <mergeCell ref="O166:P166"/>
    <mergeCell ref="O170:P170"/>
    <mergeCell ref="A167:P167"/>
    <mergeCell ref="A168:E168"/>
    <mergeCell ref="F168:P168"/>
    <mergeCell ref="B169:I169"/>
    <mergeCell ref="J169:K169"/>
    <mergeCell ref="N169:P169"/>
    <mergeCell ref="F171:G171"/>
    <mergeCell ref="H171:I171"/>
    <mergeCell ref="F170:J170"/>
    <mergeCell ref="L170:M170"/>
    <mergeCell ref="B170:C170"/>
    <mergeCell ref="D170:E170"/>
    <mergeCell ref="A171:C171"/>
    <mergeCell ref="D171:E171"/>
    <mergeCell ref="J171:K171"/>
    <mergeCell ref="L171:M171"/>
    <mergeCell ref="O171:P171"/>
    <mergeCell ref="F175:G175"/>
    <mergeCell ref="H175:I175"/>
    <mergeCell ref="F174:J174"/>
    <mergeCell ref="L174:M174"/>
    <mergeCell ref="O174:P174"/>
    <mergeCell ref="L178:M178"/>
    <mergeCell ref="A175:C175"/>
    <mergeCell ref="D175:E175"/>
    <mergeCell ref="O178:P178"/>
    <mergeCell ref="J175:K175"/>
    <mergeCell ref="L175:M175"/>
    <mergeCell ref="O175:P175"/>
    <mergeCell ref="A176:P176"/>
    <mergeCell ref="B177:I177"/>
    <mergeCell ref="J177:K177"/>
    <mergeCell ref="B178:C178"/>
    <mergeCell ref="D178:E178"/>
    <mergeCell ref="B174:C174"/>
    <mergeCell ref="D174:E174"/>
    <mergeCell ref="A179:C179"/>
    <mergeCell ref="D179:E179"/>
    <mergeCell ref="F179:G179"/>
    <mergeCell ref="H179:I179"/>
    <mergeCell ref="F178:J178"/>
    <mergeCell ref="J179:K179"/>
    <mergeCell ref="L179:M179"/>
    <mergeCell ref="O179:P179"/>
    <mergeCell ref="N177:P177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95"/>
  <sheetViews>
    <sheetView workbookViewId="0">
      <selection activeCell="F3" sqref="F3:L3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14.28515625" customWidth="1"/>
    <col min="6" max="6" width="8" customWidth="1"/>
    <col min="7" max="7" width="5.85546875" customWidth="1"/>
    <col min="8" max="8" width="6.28515625" customWidth="1"/>
    <col min="9" max="9" width="6.42578125" customWidth="1"/>
    <col min="10" max="10" width="7" customWidth="1"/>
    <col min="11" max="11" width="5.85546875" customWidth="1"/>
    <col min="12" max="12" width="7.7109375" customWidth="1"/>
    <col min="13" max="14" width="6.5703125" customWidth="1"/>
    <col min="15" max="15" width="6.42578125" customWidth="1"/>
    <col min="16" max="16" width="17.5703125" customWidth="1"/>
    <col min="17" max="17" width="6.7109375" customWidth="1"/>
    <col min="18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148"/>
    </row>
    <row r="2" spans="1:19" ht="13.5" thickBo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148"/>
    </row>
    <row r="3" spans="1:19" ht="13.5" thickBot="1">
      <c r="A3" s="398" t="s">
        <v>148</v>
      </c>
      <c r="B3" s="470"/>
      <c r="C3" s="470"/>
      <c r="D3" s="470"/>
      <c r="E3" s="471"/>
      <c r="F3" s="403"/>
      <c r="G3" s="404"/>
      <c r="H3" s="404"/>
      <c r="I3" s="404"/>
      <c r="J3" s="404"/>
      <c r="K3" s="404"/>
      <c r="L3" s="405"/>
      <c r="M3" s="401" t="s">
        <v>73</v>
      </c>
      <c r="N3" s="402"/>
      <c r="O3" s="399" t="s">
        <v>289</v>
      </c>
      <c r="P3" s="400"/>
      <c r="Q3" s="148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148"/>
    </row>
    <row r="5" spans="1:19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148"/>
    </row>
    <row r="6" spans="1:19" s="37" customFormat="1" ht="11.25" customHeight="1">
      <c r="A6" s="390" t="s">
        <v>152</v>
      </c>
      <c r="B6" s="391"/>
      <c r="C6" s="391"/>
      <c r="D6" s="391"/>
      <c r="E6" s="392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148"/>
      <c r="R6" s="36"/>
      <c r="S6" s="36"/>
    </row>
    <row r="7" spans="1:19" s="2" customFormat="1" ht="13.5" customHeight="1">
      <c r="A7" s="24" t="s">
        <v>66</v>
      </c>
      <c r="B7" s="444" t="s">
        <v>365</v>
      </c>
      <c r="C7" s="444"/>
      <c r="D7" s="444"/>
      <c r="E7" s="444"/>
      <c r="F7" s="445"/>
      <c r="G7" s="25" t="s">
        <v>67</v>
      </c>
      <c r="H7" s="83">
        <v>41134</v>
      </c>
      <c r="I7" s="25" t="s">
        <v>68</v>
      </c>
      <c r="J7" s="83">
        <v>41929</v>
      </c>
      <c r="K7" s="25" t="s">
        <v>72</v>
      </c>
      <c r="L7" s="170" t="s">
        <v>369</v>
      </c>
      <c r="M7" s="176" t="s">
        <v>25</v>
      </c>
      <c r="N7" s="466" t="s">
        <v>370</v>
      </c>
      <c r="O7" s="466"/>
      <c r="P7" s="467"/>
      <c r="Q7" s="148"/>
    </row>
    <row r="8" spans="1:19" s="2" customFormat="1" ht="13.5" customHeight="1">
      <c r="A8" s="24" t="s">
        <v>69</v>
      </c>
      <c r="B8" s="387" t="s">
        <v>366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8"/>
      <c r="Q8" s="148"/>
    </row>
    <row r="9" spans="1:19" s="38" customFormat="1" ht="11.25" customHeight="1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148"/>
    </row>
    <row r="10" spans="1:19" s="2" customFormat="1" ht="13.5" customHeight="1">
      <c r="A10" s="24" t="s">
        <v>66</v>
      </c>
      <c r="B10" s="444" t="s">
        <v>367</v>
      </c>
      <c r="C10" s="444"/>
      <c r="D10" s="444"/>
      <c r="E10" s="444"/>
      <c r="F10" s="445"/>
      <c r="G10" s="25" t="s">
        <v>67</v>
      </c>
      <c r="H10" s="83">
        <v>41487</v>
      </c>
      <c r="I10" s="25" t="s">
        <v>68</v>
      </c>
      <c r="J10" s="83" t="s">
        <v>292</v>
      </c>
      <c r="K10" s="25" t="s">
        <v>72</v>
      </c>
      <c r="L10" s="170" t="s">
        <v>369</v>
      </c>
      <c r="M10" s="176" t="s">
        <v>25</v>
      </c>
      <c r="N10" s="466" t="s">
        <v>370</v>
      </c>
      <c r="O10" s="466"/>
      <c r="P10" s="467"/>
      <c r="Q10" s="148"/>
    </row>
    <row r="11" spans="1:19" s="2" customFormat="1" ht="13.5" customHeight="1">
      <c r="A11" s="24" t="s">
        <v>69</v>
      </c>
      <c r="B11" s="387" t="s">
        <v>368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8"/>
      <c r="Q11" s="148"/>
    </row>
    <row r="12" spans="1:19" s="38" customFormat="1" ht="11.25" customHeight="1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148"/>
    </row>
    <row r="13" spans="1:19" s="37" customFormat="1" ht="11.25" customHeight="1">
      <c r="A13" s="390" t="s">
        <v>159</v>
      </c>
      <c r="B13" s="391"/>
      <c r="C13" s="391"/>
      <c r="D13" s="391"/>
      <c r="E13" s="392"/>
      <c r="F13" s="464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148"/>
      <c r="R13" s="36"/>
      <c r="S13" s="36"/>
    </row>
    <row r="14" spans="1:19" s="2" customFormat="1" ht="13.5" customHeight="1">
      <c r="A14" s="24" t="s">
        <v>66</v>
      </c>
      <c r="B14" s="444" t="s">
        <v>427</v>
      </c>
      <c r="C14" s="444"/>
      <c r="D14" s="444"/>
      <c r="E14" s="444"/>
      <c r="F14" s="445"/>
      <c r="G14" s="25" t="s">
        <v>67</v>
      </c>
      <c r="H14" s="83">
        <v>41343</v>
      </c>
      <c r="I14" s="25" t="s">
        <v>68</v>
      </c>
      <c r="J14" s="83" t="s">
        <v>292</v>
      </c>
      <c r="K14" s="25" t="s">
        <v>72</v>
      </c>
      <c r="L14" s="170" t="s">
        <v>292</v>
      </c>
      <c r="M14" s="176" t="s">
        <v>25</v>
      </c>
      <c r="N14" s="466" t="s">
        <v>429</v>
      </c>
      <c r="O14" s="466"/>
      <c r="P14" s="467"/>
      <c r="Q14" s="148"/>
    </row>
    <row r="15" spans="1:19" s="2" customFormat="1" ht="13.5" customHeight="1">
      <c r="A15" s="24" t="s">
        <v>69</v>
      </c>
      <c r="B15" s="387" t="s">
        <v>368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8"/>
      <c r="Q15" s="148"/>
    </row>
    <row r="16" spans="1:19" s="38" customFormat="1" ht="11.25" customHeight="1">
      <c r="A16" s="468"/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148"/>
    </row>
    <row r="17" spans="1:19" s="2" customFormat="1" ht="13.5" customHeight="1">
      <c r="A17" s="24" t="s">
        <v>66</v>
      </c>
      <c r="B17" s="444" t="s">
        <v>428</v>
      </c>
      <c r="C17" s="444"/>
      <c r="D17" s="444"/>
      <c r="E17" s="444"/>
      <c r="F17" s="445"/>
      <c r="G17" s="25" t="s">
        <v>67</v>
      </c>
      <c r="H17" s="83">
        <v>41343</v>
      </c>
      <c r="I17" s="25" t="s">
        <v>68</v>
      </c>
      <c r="J17" s="83" t="s">
        <v>292</v>
      </c>
      <c r="K17" s="25" t="s">
        <v>72</v>
      </c>
      <c r="L17" s="170" t="s">
        <v>292</v>
      </c>
      <c r="M17" s="176" t="s">
        <v>25</v>
      </c>
      <c r="N17" s="466" t="s">
        <v>429</v>
      </c>
      <c r="O17" s="466"/>
      <c r="P17" s="467"/>
      <c r="Q17" s="148"/>
    </row>
    <row r="18" spans="1:19" s="2" customFormat="1" ht="13.5" customHeight="1">
      <c r="A18" s="24" t="s">
        <v>69</v>
      </c>
      <c r="B18" s="387" t="s">
        <v>368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8"/>
      <c r="Q18" s="148"/>
    </row>
    <row r="19" spans="1:19" s="38" customFormat="1" ht="11.25" customHeight="1">
      <c r="A19" s="468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148"/>
    </row>
    <row r="20" spans="1:19" s="37" customFormat="1" ht="11.25" customHeight="1">
      <c r="A20" s="390" t="s">
        <v>160</v>
      </c>
      <c r="B20" s="391"/>
      <c r="C20" s="391"/>
      <c r="D20" s="391"/>
      <c r="E20" s="392"/>
      <c r="F20" s="464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148"/>
      <c r="R20" s="36"/>
      <c r="S20" s="36"/>
    </row>
    <row r="21" spans="1:19" s="2" customFormat="1" ht="13.5" customHeight="1">
      <c r="A21" s="24" t="s">
        <v>66</v>
      </c>
      <c r="B21" s="444" t="s">
        <v>886</v>
      </c>
      <c r="C21" s="444"/>
      <c r="D21" s="444"/>
      <c r="E21" s="444"/>
      <c r="F21" s="445"/>
      <c r="G21" s="25" t="s">
        <v>67</v>
      </c>
      <c r="H21" s="83">
        <v>41861</v>
      </c>
      <c r="I21" s="25" t="s">
        <v>68</v>
      </c>
      <c r="J21" s="83">
        <v>42075</v>
      </c>
      <c r="K21" s="25" t="s">
        <v>72</v>
      </c>
      <c r="L21" s="170" t="s">
        <v>369</v>
      </c>
      <c r="M21" s="176" t="s">
        <v>25</v>
      </c>
      <c r="N21" s="466" t="s">
        <v>485</v>
      </c>
      <c r="O21" s="466"/>
      <c r="P21" s="467"/>
      <c r="Q21" s="148"/>
    </row>
    <row r="22" spans="1:19" s="2" customFormat="1" ht="13.5" customHeight="1">
      <c r="A22" s="24" t="s">
        <v>69</v>
      </c>
      <c r="B22" s="387" t="s">
        <v>887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8"/>
      <c r="Q22" s="148"/>
    </row>
    <row r="23" spans="1:19" s="38" customFormat="1" ht="11.25" customHeight="1">
      <c r="A23" s="468"/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148"/>
    </row>
    <row r="24" spans="1:19" s="37" customFormat="1" ht="11.25" customHeight="1">
      <c r="A24" s="390" t="s">
        <v>161</v>
      </c>
      <c r="B24" s="391"/>
      <c r="C24" s="391"/>
      <c r="D24" s="391"/>
      <c r="E24" s="392"/>
      <c r="F24" s="464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148"/>
      <c r="R24" s="36"/>
      <c r="S24" s="36"/>
    </row>
    <row r="25" spans="1:19" s="2" customFormat="1" ht="13.5" customHeight="1">
      <c r="A25" s="24" t="s">
        <v>66</v>
      </c>
      <c r="B25" s="444" t="s">
        <v>544</v>
      </c>
      <c r="C25" s="444"/>
      <c r="D25" s="444"/>
      <c r="E25" s="444"/>
      <c r="F25" s="445"/>
      <c r="G25" s="25" t="s">
        <v>67</v>
      </c>
      <c r="H25" s="83">
        <v>40603</v>
      </c>
      <c r="I25" s="25" t="s">
        <v>68</v>
      </c>
      <c r="J25" s="83">
        <v>41978</v>
      </c>
      <c r="K25" s="25" t="s">
        <v>72</v>
      </c>
      <c r="L25" s="170" t="s">
        <v>292</v>
      </c>
      <c r="M25" s="176" t="s">
        <v>25</v>
      </c>
      <c r="N25" s="466" t="s">
        <v>617</v>
      </c>
      <c r="O25" s="466"/>
      <c r="P25" s="467"/>
      <c r="Q25" s="148"/>
    </row>
    <row r="26" spans="1:19" s="2" customFormat="1" ht="13.5" customHeight="1">
      <c r="A26" s="24" t="s">
        <v>69</v>
      </c>
      <c r="B26" s="387" t="s">
        <v>612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8"/>
      <c r="Q26" s="148"/>
    </row>
    <row r="27" spans="1:19" s="38" customFormat="1" ht="11.25" customHeight="1">
      <c r="A27" s="468"/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148"/>
    </row>
    <row r="28" spans="1:19" s="2" customFormat="1" ht="13.5" customHeight="1">
      <c r="A28" s="24" t="s">
        <v>66</v>
      </c>
      <c r="B28" s="444" t="s">
        <v>613</v>
      </c>
      <c r="C28" s="444"/>
      <c r="D28" s="444"/>
      <c r="E28" s="444"/>
      <c r="F28" s="445"/>
      <c r="G28" s="25" t="s">
        <v>67</v>
      </c>
      <c r="H28" s="83">
        <v>40969</v>
      </c>
      <c r="I28" s="25" t="s">
        <v>68</v>
      </c>
      <c r="J28" s="83">
        <v>42428</v>
      </c>
      <c r="K28" s="25" t="s">
        <v>72</v>
      </c>
      <c r="L28" s="170" t="s">
        <v>292</v>
      </c>
      <c r="M28" s="176" t="s">
        <v>25</v>
      </c>
      <c r="N28" s="466" t="s">
        <v>617</v>
      </c>
      <c r="O28" s="466"/>
      <c r="P28" s="467"/>
      <c r="Q28" s="148"/>
    </row>
    <row r="29" spans="1:19" s="2" customFormat="1" ht="13.5" customHeight="1">
      <c r="A29" s="24" t="s">
        <v>69</v>
      </c>
      <c r="B29" s="387" t="s">
        <v>614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8"/>
      <c r="Q29" s="148"/>
    </row>
    <row r="30" spans="1:19" s="38" customFormat="1" ht="11.25" customHeight="1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148"/>
    </row>
    <row r="31" spans="1:19" s="2" customFormat="1" ht="13.5" customHeight="1">
      <c r="A31" s="24" t="s">
        <v>66</v>
      </c>
      <c r="B31" s="444" t="s">
        <v>291</v>
      </c>
      <c r="C31" s="444"/>
      <c r="D31" s="444"/>
      <c r="E31" s="444"/>
      <c r="F31" s="445"/>
      <c r="G31" s="25" t="s">
        <v>67</v>
      </c>
      <c r="H31" s="83">
        <v>41334</v>
      </c>
      <c r="I31" s="25" t="s">
        <v>68</v>
      </c>
      <c r="J31" s="83">
        <v>42786</v>
      </c>
      <c r="K31" s="25" t="s">
        <v>72</v>
      </c>
      <c r="L31" s="170" t="s">
        <v>292</v>
      </c>
      <c r="M31" s="176" t="s">
        <v>25</v>
      </c>
      <c r="N31" s="466" t="s">
        <v>617</v>
      </c>
      <c r="O31" s="466"/>
      <c r="P31" s="467"/>
      <c r="Q31" s="148"/>
    </row>
    <row r="32" spans="1:19" s="2" customFormat="1" ht="13.5" customHeight="1">
      <c r="A32" s="24" t="s">
        <v>69</v>
      </c>
      <c r="B32" s="387" t="s">
        <v>614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8"/>
      <c r="Q32" s="148"/>
    </row>
    <row r="33" spans="1:19" s="38" customFormat="1" ht="11.25" customHeight="1">
      <c r="A33" s="468"/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148"/>
    </row>
    <row r="34" spans="1:19" s="2" customFormat="1" ht="13.5" customHeight="1">
      <c r="A34" s="24" t="s">
        <v>66</v>
      </c>
      <c r="B34" s="444" t="s">
        <v>615</v>
      </c>
      <c r="C34" s="444"/>
      <c r="D34" s="444"/>
      <c r="E34" s="444"/>
      <c r="F34" s="445"/>
      <c r="G34" s="25" t="s">
        <v>67</v>
      </c>
      <c r="H34" s="83">
        <v>41334</v>
      </c>
      <c r="I34" s="25" t="s">
        <v>68</v>
      </c>
      <c r="J34" s="83">
        <v>42061</v>
      </c>
      <c r="K34" s="25" t="s">
        <v>72</v>
      </c>
      <c r="L34" s="170" t="s">
        <v>422</v>
      </c>
      <c r="M34" s="176" t="s">
        <v>25</v>
      </c>
      <c r="N34" s="466" t="s">
        <v>370</v>
      </c>
      <c r="O34" s="466"/>
      <c r="P34" s="467"/>
      <c r="Q34" s="148"/>
    </row>
    <row r="35" spans="1:19" s="2" customFormat="1" ht="13.5" customHeight="1">
      <c r="A35" s="24" t="s">
        <v>69</v>
      </c>
      <c r="B35" s="387" t="s">
        <v>616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8"/>
      <c r="Q35" s="148"/>
    </row>
    <row r="36" spans="1:19" s="38" customFormat="1" ht="11.25" customHeight="1">
      <c r="A36" s="468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148"/>
    </row>
    <row r="37" spans="1:19" s="37" customFormat="1" ht="11.25" customHeight="1">
      <c r="A37" s="390" t="s">
        <v>620</v>
      </c>
      <c r="B37" s="391"/>
      <c r="C37" s="391"/>
      <c r="D37" s="391"/>
      <c r="E37" s="392"/>
      <c r="F37" s="464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148"/>
      <c r="R37" s="36"/>
      <c r="S37" s="36"/>
    </row>
    <row r="38" spans="1:19" s="2" customFormat="1" ht="13.5" customHeight="1">
      <c r="A38" s="24" t="s">
        <v>66</v>
      </c>
      <c r="B38" s="444" t="s">
        <v>632</v>
      </c>
      <c r="C38" s="444"/>
      <c r="D38" s="444"/>
      <c r="E38" s="444"/>
      <c r="F38" s="445"/>
      <c r="G38" s="25" t="s">
        <v>67</v>
      </c>
      <c r="H38" s="83">
        <v>41791</v>
      </c>
      <c r="I38" s="25" t="s">
        <v>68</v>
      </c>
      <c r="J38" s="83" t="s">
        <v>292</v>
      </c>
      <c r="K38" s="25" t="s">
        <v>72</v>
      </c>
      <c r="L38" s="170" t="s">
        <v>369</v>
      </c>
      <c r="M38" s="176" t="s">
        <v>25</v>
      </c>
      <c r="N38" s="466" t="s">
        <v>485</v>
      </c>
      <c r="O38" s="466"/>
      <c r="P38" s="467"/>
      <c r="Q38" s="148"/>
    </row>
    <row r="39" spans="1:19" s="2" customFormat="1" ht="13.5" customHeight="1">
      <c r="A39" s="24" t="s">
        <v>69</v>
      </c>
      <c r="B39" s="387" t="s">
        <v>633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8"/>
      <c r="Q39" s="148"/>
    </row>
    <row r="40" spans="1:19" s="38" customFormat="1" ht="11.25" customHeight="1">
      <c r="A40" s="468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148"/>
    </row>
    <row r="41" spans="1:19" s="37" customFormat="1" ht="11.25" customHeight="1">
      <c r="A41" s="390" t="s">
        <v>434</v>
      </c>
      <c r="B41" s="391"/>
      <c r="C41" s="391"/>
      <c r="D41" s="391"/>
      <c r="E41" s="392"/>
      <c r="F41" s="464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148"/>
      <c r="R41" s="36"/>
      <c r="S41" s="36"/>
    </row>
    <row r="42" spans="1:19" s="2" customFormat="1" ht="13.5" customHeight="1">
      <c r="A42" s="24" t="s">
        <v>66</v>
      </c>
      <c r="B42" s="444" t="s">
        <v>453</v>
      </c>
      <c r="C42" s="444"/>
      <c r="D42" s="444"/>
      <c r="E42" s="444"/>
      <c r="F42" s="445"/>
      <c r="G42" s="25" t="s">
        <v>67</v>
      </c>
      <c r="H42" s="83">
        <v>41487</v>
      </c>
      <c r="I42" s="25" t="s">
        <v>68</v>
      </c>
      <c r="J42" s="83" t="s">
        <v>292</v>
      </c>
      <c r="K42" s="25" t="s">
        <v>72</v>
      </c>
      <c r="L42" s="170" t="s">
        <v>369</v>
      </c>
      <c r="M42" s="176" t="s">
        <v>25</v>
      </c>
      <c r="N42" s="466" t="s">
        <v>429</v>
      </c>
      <c r="O42" s="466"/>
      <c r="P42" s="467"/>
      <c r="Q42" s="148"/>
    </row>
    <row r="43" spans="1:19" s="2" customFormat="1" ht="13.5" customHeight="1">
      <c r="A43" s="24" t="s">
        <v>69</v>
      </c>
      <c r="B43" s="387" t="s">
        <v>368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8"/>
      <c r="Q43" s="148"/>
    </row>
    <row r="44" spans="1:19" s="38" customFormat="1" ht="11.25" customHeight="1">
      <c r="A44" s="468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148"/>
    </row>
    <row r="45" spans="1:19" s="2" customFormat="1" ht="13.5" customHeight="1">
      <c r="A45" s="24" t="s">
        <v>66</v>
      </c>
      <c r="B45" s="444" t="s">
        <v>454</v>
      </c>
      <c r="C45" s="444"/>
      <c r="D45" s="444"/>
      <c r="E45" s="444"/>
      <c r="F45" s="445"/>
      <c r="G45" s="25" t="s">
        <v>67</v>
      </c>
      <c r="H45" s="83">
        <v>41334</v>
      </c>
      <c r="I45" s="25" t="s">
        <v>68</v>
      </c>
      <c r="J45" s="83">
        <v>41976</v>
      </c>
      <c r="K45" s="25" t="s">
        <v>72</v>
      </c>
      <c r="L45" s="170" t="s">
        <v>369</v>
      </c>
      <c r="M45" s="176" t="s">
        <v>25</v>
      </c>
      <c r="N45" s="466" t="s">
        <v>370</v>
      </c>
      <c r="O45" s="466"/>
      <c r="P45" s="467"/>
      <c r="Q45" s="148"/>
    </row>
    <row r="46" spans="1:19" s="2" customFormat="1" ht="13.5" customHeight="1">
      <c r="A46" s="24" t="s">
        <v>69</v>
      </c>
      <c r="B46" s="387" t="s">
        <v>455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8"/>
      <c r="Q46" s="148"/>
    </row>
    <row r="47" spans="1:19" s="38" customFormat="1" ht="11.25" customHeight="1">
      <c r="A47" s="468"/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148"/>
    </row>
    <row r="48" spans="1:19" s="37" customFormat="1" ht="11.25" customHeight="1">
      <c r="A48" s="390" t="s">
        <v>916</v>
      </c>
      <c r="B48" s="391"/>
      <c r="C48" s="391"/>
      <c r="D48" s="391"/>
      <c r="E48" s="392"/>
      <c r="F48" s="464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148"/>
      <c r="R48" s="36"/>
      <c r="S48" s="36"/>
    </row>
    <row r="49" spans="1:19" s="2" customFormat="1" ht="13.5" customHeight="1">
      <c r="A49" s="24" t="s">
        <v>66</v>
      </c>
      <c r="B49" s="444" t="s">
        <v>932</v>
      </c>
      <c r="C49" s="444"/>
      <c r="D49" s="444"/>
      <c r="E49" s="444"/>
      <c r="F49" s="445"/>
      <c r="G49" s="25" t="s">
        <v>67</v>
      </c>
      <c r="H49" s="83">
        <v>41715</v>
      </c>
      <c r="I49" s="25" t="s">
        <v>68</v>
      </c>
      <c r="J49" s="83" t="s">
        <v>292</v>
      </c>
      <c r="K49" s="25" t="s">
        <v>72</v>
      </c>
      <c r="L49" s="170" t="s">
        <v>369</v>
      </c>
      <c r="M49" s="176" t="s">
        <v>25</v>
      </c>
      <c r="N49" s="466" t="s">
        <v>617</v>
      </c>
      <c r="O49" s="466"/>
      <c r="P49" s="467"/>
      <c r="Q49" s="148"/>
    </row>
    <row r="50" spans="1:19" s="2" customFormat="1" ht="13.5" customHeight="1">
      <c r="A50" s="24" t="s">
        <v>69</v>
      </c>
      <c r="B50" s="387" t="s">
        <v>933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8"/>
      <c r="Q50" s="148"/>
    </row>
    <row r="51" spans="1:19" s="38" customFormat="1" ht="11.25" customHeight="1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148"/>
    </row>
    <row r="52" spans="1:19" s="2" customFormat="1" ht="13.5" customHeight="1">
      <c r="A52" s="24" t="s">
        <v>66</v>
      </c>
      <c r="B52" s="444" t="s">
        <v>934</v>
      </c>
      <c r="C52" s="444"/>
      <c r="D52" s="444"/>
      <c r="E52" s="444"/>
      <c r="F52" s="445"/>
      <c r="G52" s="25" t="s">
        <v>67</v>
      </c>
      <c r="H52" s="83">
        <v>41498</v>
      </c>
      <c r="I52" s="25" t="s">
        <v>68</v>
      </c>
      <c r="J52" s="83">
        <v>42061</v>
      </c>
      <c r="K52" s="25" t="s">
        <v>72</v>
      </c>
      <c r="L52" s="170" t="s">
        <v>369</v>
      </c>
      <c r="M52" s="176" t="s">
        <v>25</v>
      </c>
      <c r="N52" s="466" t="s">
        <v>370</v>
      </c>
      <c r="O52" s="466"/>
      <c r="P52" s="467"/>
      <c r="Q52" s="148"/>
    </row>
    <row r="53" spans="1:19" s="2" customFormat="1" ht="13.5" customHeight="1">
      <c r="A53" s="24" t="s">
        <v>69</v>
      </c>
      <c r="B53" s="387" t="s">
        <v>935</v>
      </c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8"/>
      <c r="Q53" s="148"/>
    </row>
    <row r="54" spans="1:19" s="38" customFormat="1" ht="11.25" customHeight="1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148"/>
    </row>
    <row r="55" spans="1:19" s="2" customFormat="1" ht="13.5" customHeight="1">
      <c r="A55" s="24" t="s">
        <v>66</v>
      </c>
      <c r="B55" s="444" t="s">
        <v>936</v>
      </c>
      <c r="C55" s="444"/>
      <c r="D55" s="444"/>
      <c r="E55" s="444"/>
      <c r="F55" s="445"/>
      <c r="G55" s="25" t="s">
        <v>67</v>
      </c>
      <c r="H55" s="83">
        <v>41344</v>
      </c>
      <c r="I55" s="25" t="s">
        <v>68</v>
      </c>
      <c r="J55" s="83">
        <v>42150</v>
      </c>
      <c r="K55" s="25" t="s">
        <v>72</v>
      </c>
      <c r="L55" s="170" t="s">
        <v>369</v>
      </c>
      <c r="M55" s="176" t="s">
        <v>25</v>
      </c>
      <c r="N55" s="466" t="s">
        <v>617</v>
      </c>
      <c r="O55" s="466"/>
      <c r="P55" s="467"/>
      <c r="Q55" s="148"/>
    </row>
    <row r="56" spans="1:19" s="2" customFormat="1" ht="13.5" customHeight="1">
      <c r="A56" s="24" t="s">
        <v>69</v>
      </c>
      <c r="B56" s="387" t="s">
        <v>937</v>
      </c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8"/>
      <c r="Q56" s="148"/>
    </row>
    <row r="57" spans="1:19" s="38" customFormat="1" ht="11.25" customHeight="1">
      <c r="A57" s="468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148"/>
    </row>
    <row r="58" spans="1:19" s="2" customFormat="1" ht="13.5" customHeight="1">
      <c r="A58" s="24" t="s">
        <v>66</v>
      </c>
      <c r="B58" s="444" t="s">
        <v>938</v>
      </c>
      <c r="C58" s="444"/>
      <c r="D58" s="444"/>
      <c r="E58" s="444"/>
      <c r="F58" s="445"/>
      <c r="G58" s="25" t="s">
        <v>67</v>
      </c>
      <c r="H58" s="83">
        <v>40756</v>
      </c>
      <c r="I58" s="25" t="s">
        <v>68</v>
      </c>
      <c r="J58" s="83">
        <v>42118</v>
      </c>
      <c r="K58" s="25" t="s">
        <v>72</v>
      </c>
      <c r="L58" s="170" t="s">
        <v>369</v>
      </c>
      <c r="M58" s="176" t="s">
        <v>25</v>
      </c>
      <c r="N58" s="466" t="s">
        <v>940</v>
      </c>
      <c r="O58" s="466"/>
      <c r="P58" s="467"/>
      <c r="Q58" s="148"/>
    </row>
    <row r="59" spans="1:19" s="2" customFormat="1" ht="13.5" customHeight="1">
      <c r="A59" s="24" t="s">
        <v>69</v>
      </c>
      <c r="B59" s="387" t="s">
        <v>939</v>
      </c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8"/>
      <c r="Q59" s="148"/>
    </row>
    <row r="60" spans="1:19" s="38" customFormat="1" ht="11.25" customHeight="1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148"/>
    </row>
    <row r="61" spans="1:19" s="37" customFormat="1" ht="11.25" customHeight="1">
      <c r="A61" s="390" t="s">
        <v>676</v>
      </c>
      <c r="B61" s="391"/>
      <c r="C61" s="391"/>
      <c r="D61" s="391"/>
      <c r="E61" s="392"/>
      <c r="F61" s="464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148"/>
      <c r="R61" s="36"/>
      <c r="S61" s="36"/>
    </row>
    <row r="62" spans="1:19" s="2" customFormat="1" ht="13.5" customHeight="1">
      <c r="A62" s="24" t="s">
        <v>66</v>
      </c>
      <c r="B62" s="444" t="s">
        <v>696</v>
      </c>
      <c r="C62" s="444"/>
      <c r="D62" s="444"/>
      <c r="E62" s="444"/>
      <c r="F62" s="445"/>
      <c r="G62" s="25" t="s">
        <v>67</v>
      </c>
      <c r="H62" s="83">
        <v>41699</v>
      </c>
      <c r="I62" s="25" t="s">
        <v>68</v>
      </c>
      <c r="J62" s="83" t="s">
        <v>292</v>
      </c>
      <c r="K62" s="25" t="s">
        <v>72</v>
      </c>
      <c r="L62" s="170" t="s">
        <v>292</v>
      </c>
      <c r="M62" s="176" t="s">
        <v>25</v>
      </c>
      <c r="N62" s="466" t="s">
        <v>429</v>
      </c>
      <c r="O62" s="466"/>
      <c r="P62" s="467"/>
      <c r="Q62" s="148"/>
    </row>
    <row r="63" spans="1:19" s="2" customFormat="1" ht="13.5" customHeight="1">
      <c r="A63" s="24" t="s">
        <v>69</v>
      </c>
      <c r="B63" s="387" t="s">
        <v>368</v>
      </c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8"/>
      <c r="Q63" s="148"/>
    </row>
    <row r="64" spans="1:19" s="38" customFormat="1" ht="11.25" customHeight="1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148"/>
    </row>
    <row r="65" spans="1:19" s="37" customFormat="1" ht="11.25" customHeight="1">
      <c r="A65" s="390" t="s">
        <v>1034</v>
      </c>
      <c r="B65" s="391"/>
      <c r="C65" s="391"/>
      <c r="D65" s="391"/>
      <c r="E65" s="392"/>
      <c r="F65" s="464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148"/>
      <c r="R65" s="36"/>
      <c r="S65" s="36"/>
    </row>
    <row r="66" spans="1:19" s="2" customFormat="1" ht="13.5" customHeight="1">
      <c r="A66" s="24" t="s">
        <v>66</v>
      </c>
      <c r="B66" s="444" t="s">
        <v>1053</v>
      </c>
      <c r="C66" s="444"/>
      <c r="D66" s="444"/>
      <c r="E66" s="444"/>
      <c r="F66" s="445"/>
      <c r="G66" s="25" t="s">
        <v>67</v>
      </c>
      <c r="H66" s="83">
        <v>41347</v>
      </c>
      <c r="I66" s="25" t="s">
        <v>68</v>
      </c>
      <c r="J66" s="83">
        <v>42807</v>
      </c>
      <c r="K66" s="25" t="s">
        <v>72</v>
      </c>
      <c r="L66" s="170" t="s">
        <v>369</v>
      </c>
      <c r="M66" s="176" t="s">
        <v>25</v>
      </c>
      <c r="N66" s="466" t="s">
        <v>617</v>
      </c>
      <c r="O66" s="466"/>
      <c r="P66" s="467"/>
      <c r="Q66" s="148"/>
    </row>
    <row r="67" spans="1:19" s="2" customFormat="1" ht="13.5" customHeight="1">
      <c r="A67" s="24" t="s">
        <v>69</v>
      </c>
      <c r="B67" s="387" t="s">
        <v>1054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8"/>
      <c r="Q67" s="148"/>
    </row>
    <row r="68" spans="1:19" s="38" customFormat="1" ht="11.25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148"/>
    </row>
    <row r="69" spans="1:19" s="37" customFormat="1" ht="11.25" customHeight="1">
      <c r="A69" s="390" t="s">
        <v>708</v>
      </c>
      <c r="B69" s="391"/>
      <c r="C69" s="391"/>
      <c r="D69" s="391"/>
      <c r="E69" s="392"/>
      <c r="F69" s="464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148"/>
      <c r="R69" s="36"/>
      <c r="S69" s="36"/>
    </row>
    <row r="70" spans="1:19" s="2" customFormat="1" ht="13.5" customHeight="1">
      <c r="A70" s="24" t="s">
        <v>66</v>
      </c>
      <c r="B70" s="444" t="s">
        <v>721</v>
      </c>
      <c r="C70" s="444"/>
      <c r="D70" s="444"/>
      <c r="E70" s="444"/>
      <c r="F70" s="445"/>
      <c r="G70" s="25" t="s">
        <v>67</v>
      </c>
      <c r="H70" s="83">
        <v>41334</v>
      </c>
      <c r="I70" s="25" t="s">
        <v>68</v>
      </c>
      <c r="J70" s="83">
        <v>42430</v>
      </c>
      <c r="K70" s="25" t="s">
        <v>72</v>
      </c>
      <c r="L70" s="170" t="s">
        <v>369</v>
      </c>
      <c r="M70" s="176" t="s">
        <v>25</v>
      </c>
      <c r="N70" s="466" t="s">
        <v>617</v>
      </c>
      <c r="O70" s="466"/>
      <c r="P70" s="467"/>
      <c r="Q70" s="148"/>
    </row>
    <row r="71" spans="1:19" s="2" customFormat="1" ht="13.5" customHeight="1">
      <c r="A71" s="24" t="s">
        <v>69</v>
      </c>
      <c r="B71" s="387" t="s">
        <v>722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8"/>
      <c r="Q71" s="148"/>
    </row>
    <row r="72" spans="1:19" s="38" customFormat="1" ht="11.25" customHeight="1">
      <c r="A72" s="468"/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148"/>
    </row>
    <row r="73" spans="1:19" s="2" customFormat="1" ht="13.5" customHeight="1">
      <c r="A73" s="24" t="s">
        <v>66</v>
      </c>
      <c r="B73" s="444" t="s">
        <v>723</v>
      </c>
      <c r="C73" s="444"/>
      <c r="D73" s="444"/>
      <c r="E73" s="444"/>
      <c r="F73" s="445"/>
      <c r="G73" s="25" t="s">
        <v>67</v>
      </c>
      <c r="H73" s="83">
        <v>41699</v>
      </c>
      <c r="I73" s="25" t="s">
        <v>68</v>
      </c>
      <c r="J73" s="83">
        <v>42795</v>
      </c>
      <c r="K73" s="25" t="s">
        <v>72</v>
      </c>
      <c r="L73" s="170" t="s">
        <v>369</v>
      </c>
      <c r="M73" s="176" t="s">
        <v>25</v>
      </c>
      <c r="N73" s="466" t="s">
        <v>617</v>
      </c>
      <c r="O73" s="466"/>
      <c r="P73" s="467"/>
      <c r="Q73" s="148"/>
    </row>
    <row r="74" spans="1:19" s="2" customFormat="1" ht="13.5" customHeight="1">
      <c r="A74" s="24" t="s">
        <v>69</v>
      </c>
      <c r="B74" s="387" t="s">
        <v>724</v>
      </c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8"/>
      <c r="Q74" s="148"/>
    </row>
    <row r="75" spans="1:19" s="38" customFormat="1" ht="11.25" customHeight="1">
      <c r="A75" s="468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148"/>
    </row>
    <row r="76" spans="1:19" s="2" customFormat="1" ht="13.5" customHeight="1">
      <c r="A76" s="24" t="s">
        <v>66</v>
      </c>
      <c r="B76" s="444" t="s">
        <v>725</v>
      </c>
      <c r="C76" s="444"/>
      <c r="D76" s="444"/>
      <c r="E76" s="444"/>
      <c r="F76" s="445"/>
      <c r="G76" s="25" t="s">
        <v>67</v>
      </c>
      <c r="H76" s="83">
        <v>42064</v>
      </c>
      <c r="I76" s="25" t="s">
        <v>68</v>
      </c>
      <c r="J76" s="83">
        <v>43160</v>
      </c>
      <c r="K76" s="25" t="s">
        <v>72</v>
      </c>
      <c r="L76" s="170" t="s">
        <v>641</v>
      </c>
      <c r="M76" s="176" t="s">
        <v>25</v>
      </c>
      <c r="N76" s="466" t="s">
        <v>617</v>
      </c>
      <c r="O76" s="466"/>
      <c r="P76" s="467"/>
      <c r="Q76" s="148"/>
    </row>
    <row r="77" spans="1:19" s="2" customFormat="1" ht="13.5" customHeight="1">
      <c r="A77" s="24" t="s">
        <v>69</v>
      </c>
      <c r="B77" s="387" t="s">
        <v>724</v>
      </c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8"/>
      <c r="Q77" s="148"/>
    </row>
    <row r="78" spans="1:19" s="38" customFormat="1" ht="11.25" customHeight="1">
      <c r="A78" s="468"/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148"/>
    </row>
    <row r="79" spans="1:19" s="2" customFormat="1" ht="13.5" customHeight="1">
      <c r="A79" s="24" t="s">
        <v>66</v>
      </c>
      <c r="B79" s="444" t="s">
        <v>726</v>
      </c>
      <c r="C79" s="444"/>
      <c r="D79" s="444"/>
      <c r="E79" s="444"/>
      <c r="F79" s="445"/>
      <c r="G79" s="25" t="s">
        <v>67</v>
      </c>
      <c r="H79" s="83">
        <v>41852</v>
      </c>
      <c r="I79" s="25" t="s">
        <v>68</v>
      </c>
      <c r="J79" s="83" t="s">
        <v>727</v>
      </c>
      <c r="K79" s="25" t="s">
        <v>72</v>
      </c>
      <c r="L79" s="170" t="s">
        <v>369</v>
      </c>
      <c r="M79" s="176" t="s">
        <v>25</v>
      </c>
      <c r="N79" s="466" t="s">
        <v>370</v>
      </c>
      <c r="O79" s="466"/>
      <c r="P79" s="467"/>
      <c r="Q79" s="148"/>
    </row>
    <row r="80" spans="1:19" s="2" customFormat="1" ht="13.5" customHeight="1">
      <c r="A80" s="24" t="s">
        <v>69</v>
      </c>
      <c r="B80" s="387" t="s">
        <v>724</v>
      </c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8"/>
      <c r="Q80" s="148"/>
    </row>
    <row r="81" spans="1:19" s="38" customFormat="1" ht="11.25" customHeight="1">
      <c r="A81" s="468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148"/>
    </row>
    <row r="82" spans="1:19" s="37" customFormat="1" ht="11.25" customHeight="1">
      <c r="A82" s="390" t="s">
        <v>1059</v>
      </c>
      <c r="B82" s="391"/>
      <c r="C82" s="391"/>
      <c r="D82" s="391"/>
      <c r="E82" s="392"/>
      <c r="F82" s="464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148"/>
      <c r="R82" s="36"/>
      <c r="S82" s="36"/>
    </row>
    <row r="83" spans="1:19" s="2" customFormat="1" ht="13.5" customHeight="1">
      <c r="A83" s="24" t="s">
        <v>66</v>
      </c>
      <c r="B83" s="444" t="s">
        <v>1065</v>
      </c>
      <c r="C83" s="444"/>
      <c r="D83" s="444"/>
      <c r="E83" s="444"/>
      <c r="F83" s="445"/>
      <c r="G83" s="25" t="s">
        <v>67</v>
      </c>
      <c r="H83" s="83">
        <v>41862</v>
      </c>
      <c r="I83" s="25" t="s">
        <v>68</v>
      </c>
      <c r="J83" s="83">
        <v>42339</v>
      </c>
      <c r="K83" s="25" t="s">
        <v>72</v>
      </c>
      <c r="L83" s="170" t="s">
        <v>422</v>
      </c>
      <c r="M83" s="176" t="s">
        <v>25</v>
      </c>
      <c r="N83" s="466" t="s">
        <v>370</v>
      </c>
      <c r="O83" s="466"/>
      <c r="P83" s="467"/>
      <c r="Q83" s="148"/>
    </row>
    <row r="84" spans="1:19" s="2" customFormat="1" ht="13.5" customHeight="1">
      <c r="A84" s="24" t="s">
        <v>69</v>
      </c>
      <c r="B84" s="387" t="s">
        <v>1066</v>
      </c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8"/>
      <c r="Q84" s="148"/>
    </row>
    <row r="85" spans="1:19" s="38" customFormat="1" ht="11.25" customHeight="1">
      <c r="A85" s="468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148"/>
    </row>
    <row r="86" spans="1:19" s="37" customFormat="1" ht="11.25" customHeight="1">
      <c r="A86" s="390" t="s">
        <v>173</v>
      </c>
      <c r="B86" s="391"/>
      <c r="C86" s="391"/>
      <c r="D86" s="391"/>
      <c r="E86" s="392"/>
      <c r="F86" s="464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148"/>
      <c r="R86" s="36"/>
      <c r="S86" s="36"/>
    </row>
    <row r="87" spans="1:19" s="2" customFormat="1" ht="13.5" customHeight="1">
      <c r="A87" s="24" t="s">
        <v>66</v>
      </c>
      <c r="B87" s="444" t="s">
        <v>481</v>
      </c>
      <c r="C87" s="444"/>
      <c r="D87" s="444"/>
      <c r="E87" s="444"/>
      <c r="F87" s="445"/>
      <c r="G87" s="25" t="s">
        <v>67</v>
      </c>
      <c r="H87" s="83">
        <v>41974</v>
      </c>
      <c r="I87" s="25" t="s">
        <v>68</v>
      </c>
      <c r="J87" s="83">
        <v>42063</v>
      </c>
      <c r="K87" s="25" t="s">
        <v>72</v>
      </c>
      <c r="L87" s="170" t="s">
        <v>369</v>
      </c>
      <c r="M87" s="176" t="s">
        <v>25</v>
      </c>
      <c r="N87" s="466" t="s">
        <v>485</v>
      </c>
      <c r="O87" s="466"/>
      <c r="P87" s="467"/>
      <c r="Q87" s="148"/>
    </row>
    <row r="88" spans="1:19" s="2" customFormat="1" ht="13.5" customHeight="1">
      <c r="A88" s="24" t="s">
        <v>69</v>
      </c>
      <c r="B88" s="387" t="s">
        <v>482</v>
      </c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8"/>
      <c r="Q88" s="148"/>
    </row>
    <row r="89" spans="1:19" s="38" customFormat="1" ht="11.25" customHeight="1">
      <c r="A89" s="468"/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148"/>
    </row>
    <row r="90" spans="1:19" s="2" customFormat="1" ht="13.5" customHeight="1">
      <c r="A90" s="24" t="s">
        <v>66</v>
      </c>
      <c r="B90" s="444" t="s">
        <v>483</v>
      </c>
      <c r="C90" s="444"/>
      <c r="D90" s="444"/>
      <c r="E90" s="444"/>
      <c r="F90" s="445"/>
      <c r="G90" s="25" t="s">
        <v>67</v>
      </c>
      <c r="H90" s="83">
        <v>41852</v>
      </c>
      <c r="I90" s="25" t="s">
        <v>68</v>
      </c>
      <c r="J90" s="83" t="s">
        <v>292</v>
      </c>
      <c r="K90" s="25" t="s">
        <v>72</v>
      </c>
      <c r="L90" s="170" t="s">
        <v>292</v>
      </c>
      <c r="M90" s="176" t="s">
        <v>25</v>
      </c>
      <c r="N90" s="466" t="s">
        <v>485</v>
      </c>
      <c r="O90" s="466"/>
      <c r="P90" s="467"/>
      <c r="Q90" s="148"/>
    </row>
    <row r="91" spans="1:19" s="2" customFormat="1" ht="13.5" customHeight="1">
      <c r="A91" s="24" t="s">
        <v>69</v>
      </c>
      <c r="B91" s="387" t="s">
        <v>484</v>
      </c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8"/>
      <c r="Q91" s="148"/>
    </row>
    <row r="92" spans="1:19" s="38" customFormat="1" ht="11.25" customHeight="1">
      <c r="A92" s="468"/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148"/>
    </row>
    <row r="93" spans="1:19" s="37" customFormat="1" ht="11.25" customHeight="1">
      <c r="A93" s="390" t="s">
        <v>491</v>
      </c>
      <c r="B93" s="391"/>
      <c r="C93" s="391"/>
      <c r="D93" s="391"/>
      <c r="E93" s="392"/>
      <c r="F93" s="464"/>
      <c r="G93" s="465"/>
      <c r="H93" s="465"/>
      <c r="I93" s="465"/>
      <c r="J93" s="465"/>
      <c r="K93" s="465"/>
      <c r="L93" s="465"/>
      <c r="M93" s="465"/>
      <c r="N93" s="465"/>
      <c r="O93" s="465"/>
      <c r="P93" s="465"/>
      <c r="Q93" s="148"/>
      <c r="R93" s="36"/>
      <c r="S93" s="36"/>
    </row>
    <row r="94" spans="1:19" s="2" customFormat="1" ht="13.5" customHeight="1">
      <c r="A94" s="24" t="s">
        <v>66</v>
      </c>
      <c r="B94" s="444" t="s">
        <v>530</v>
      </c>
      <c r="C94" s="444"/>
      <c r="D94" s="444"/>
      <c r="E94" s="444"/>
      <c r="F94" s="445"/>
      <c r="G94" s="25" t="s">
        <v>67</v>
      </c>
      <c r="H94" s="83">
        <v>41501</v>
      </c>
      <c r="I94" s="25" t="s">
        <v>68</v>
      </c>
      <c r="J94" s="83" t="s">
        <v>292</v>
      </c>
      <c r="K94" s="25" t="s">
        <v>72</v>
      </c>
      <c r="L94" s="170" t="s">
        <v>369</v>
      </c>
      <c r="M94" s="176" t="s">
        <v>25</v>
      </c>
      <c r="N94" s="466" t="s">
        <v>370</v>
      </c>
      <c r="O94" s="466"/>
      <c r="P94" s="467"/>
      <c r="Q94" s="148"/>
    </row>
    <row r="95" spans="1:19" s="2" customFormat="1" ht="13.5" customHeight="1">
      <c r="A95" s="24" t="s">
        <v>69</v>
      </c>
      <c r="B95" s="387" t="s">
        <v>531</v>
      </c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8"/>
      <c r="Q95" s="148"/>
    </row>
  </sheetData>
  <mergeCells count="136">
    <mergeCell ref="B88:P88"/>
    <mergeCell ref="A89:P89"/>
    <mergeCell ref="B90:F90"/>
    <mergeCell ref="N90:P90"/>
    <mergeCell ref="B91:P91"/>
    <mergeCell ref="A92:P92"/>
    <mergeCell ref="A86:E86"/>
    <mergeCell ref="F86:P86"/>
    <mergeCell ref="B87:F87"/>
    <mergeCell ref="N87:P87"/>
    <mergeCell ref="B83:F83"/>
    <mergeCell ref="N83:P83"/>
    <mergeCell ref="B84:P84"/>
    <mergeCell ref="A85:P85"/>
    <mergeCell ref="A81:P81"/>
    <mergeCell ref="A82:E82"/>
    <mergeCell ref="F82:P82"/>
    <mergeCell ref="B80:P80"/>
    <mergeCell ref="B76:F76"/>
    <mergeCell ref="N76:P76"/>
    <mergeCell ref="B77:P77"/>
    <mergeCell ref="A78:P78"/>
    <mergeCell ref="B79:F79"/>
    <mergeCell ref="N79:P79"/>
    <mergeCell ref="B71:P71"/>
    <mergeCell ref="A72:P72"/>
    <mergeCell ref="B73:F73"/>
    <mergeCell ref="N73:P73"/>
    <mergeCell ref="B74:P74"/>
    <mergeCell ref="A75:P75"/>
    <mergeCell ref="A69:E69"/>
    <mergeCell ref="F69:P69"/>
    <mergeCell ref="B70:F70"/>
    <mergeCell ref="N70:P70"/>
    <mergeCell ref="B66:F66"/>
    <mergeCell ref="N66:P66"/>
    <mergeCell ref="B67:P67"/>
    <mergeCell ref="A68:P68"/>
    <mergeCell ref="A64:P64"/>
    <mergeCell ref="A65:E65"/>
    <mergeCell ref="F65:P65"/>
    <mergeCell ref="A61:E61"/>
    <mergeCell ref="F61:P61"/>
    <mergeCell ref="B62:F62"/>
    <mergeCell ref="N62:P62"/>
    <mergeCell ref="B63:P63"/>
    <mergeCell ref="A1:P1"/>
    <mergeCell ref="A4:P5"/>
    <mergeCell ref="A2:P2"/>
    <mergeCell ref="M3:N3"/>
    <mergeCell ref="A3:E3"/>
    <mergeCell ref="O3:P3"/>
    <mergeCell ref="F3:L3"/>
    <mergeCell ref="A60:P60"/>
    <mergeCell ref="B58:F58"/>
    <mergeCell ref="N58:P58"/>
    <mergeCell ref="B59:P59"/>
    <mergeCell ref="B53:P53"/>
    <mergeCell ref="A54:P54"/>
    <mergeCell ref="B55:F55"/>
    <mergeCell ref="N55:P55"/>
    <mergeCell ref="B56:P56"/>
    <mergeCell ref="A57:P57"/>
    <mergeCell ref="B49:F49"/>
    <mergeCell ref="N49:P49"/>
    <mergeCell ref="B50:P50"/>
    <mergeCell ref="A51:P51"/>
    <mergeCell ref="B52:F52"/>
    <mergeCell ref="N52:P52"/>
    <mergeCell ref="B46:P46"/>
    <mergeCell ref="A47:P47"/>
    <mergeCell ref="A48:E48"/>
    <mergeCell ref="F48:P48"/>
    <mergeCell ref="B42:F42"/>
    <mergeCell ref="N42:P42"/>
    <mergeCell ref="B43:P43"/>
    <mergeCell ref="A44:P44"/>
    <mergeCell ref="B45:F45"/>
    <mergeCell ref="N45:P45"/>
    <mergeCell ref="B35:P35"/>
    <mergeCell ref="A27:P27"/>
    <mergeCell ref="B28:F28"/>
    <mergeCell ref="N28:P28"/>
    <mergeCell ref="B29:P29"/>
    <mergeCell ref="A30:P30"/>
    <mergeCell ref="B31:F31"/>
    <mergeCell ref="N31:P31"/>
    <mergeCell ref="A41:E41"/>
    <mergeCell ref="F41:P41"/>
    <mergeCell ref="B39:P39"/>
    <mergeCell ref="A40:P40"/>
    <mergeCell ref="A37:E37"/>
    <mergeCell ref="F37:P37"/>
    <mergeCell ref="B38:F38"/>
    <mergeCell ref="N38:P38"/>
    <mergeCell ref="A36:P36"/>
    <mergeCell ref="A6:E6"/>
    <mergeCell ref="F6:P6"/>
    <mergeCell ref="B7:F7"/>
    <mergeCell ref="N7:P7"/>
    <mergeCell ref="A20:E20"/>
    <mergeCell ref="F20:P20"/>
    <mergeCell ref="A16:P16"/>
    <mergeCell ref="B17:F17"/>
    <mergeCell ref="N17:P17"/>
    <mergeCell ref="B18:P18"/>
    <mergeCell ref="A19:P19"/>
    <mergeCell ref="A13:E13"/>
    <mergeCell ref="F13:P13"/>
    <mergeCell ref="B14:F14"/>
    <mergeCell ref="N14:P14"/>
    <mergeCell ref="B15:P15"/>
    <mergeCell ref="A93:E93"/>
    <mergeCell ref="F93:P93"/>
    <mergeCell ref="B94:F94"/>
    <mergeCell ref="N94:P94"/>
    <mergeCell ref="B95:P95"/>
    <mergeCell ref="A12:P12"/>
    <mergeCell ref="B11:P11"/>
    <mergeCell ref="B8:P8"/>
    <mergeCell ref="A9:P9"/>
    <mergeCell ref="B10:F10"/>
    <mergeCell ref="N10:P10"/>
    <mergeCell ref="A24:E24"/>
    <mergeCell ref="F24:P24"/>
    <mergeCell ref="B25:F25"/>
    <mergeCell ref="N25:P25"/>
    <mergeCell ref="B26:P26"/>
    <mergeCell ref="B22:P22"/>
    <mergeCell ref="A23:P23"/>
    <mergeCell ref="B21:F21"/>
    <mergeCell ref="N21:P21"/>
    <mergeCell ref="B32:P32"/>
    <mergeCell ref="A33:P33"/>
    <mergeCell ref="B34:F34"/>
    <mergeCell ref="N34:P34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70"/>
  <sheetViews>
    <sheetView workbookViewId="0">
      <selection activeCell="E3" sqref="E3:L3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16.7109375" customWidth="1"/>
    <col min="6" max="6" width="11.140625" customWidth="1"/>
    <col min="7" max="7" width="5.85546875" customWidth="1"/>
    <col min="8" max="8" width="6.28515625" customWidth="1"/>
    <col min="9" max="9" width="6.42578125" customWidth="1"/>
    <col min="10" max="10" width="7" customWidth="1"/>
    <col min="11" max="11" width="5.85546875" customWidth="1"/>
    <col min="12" max="12" width="7.7109375" customWidth="1"/>
    <col min="13" max="13" width="6.28515625" customWidth="1"/>
    <col min="14" max="14" width="7.42578125" customWidth="1"/>
    <col min="15" max="15" width="6.42578125" customWidth="1"/>
    <col min="16" max="16" width="7.28515625" customWidth="1"/>
    <col min="17" max="17" width="6.7109375" customWidth="1"/>
    <col min="18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60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60"/>
    </row>
    <row r="3" spans="1:19" ht="13.5" thickBot="1">
      <c r="A3" s="394" t="s">
        <v>85</v>
      </c>
      <c r="B3" s="395"/>
      <c r="C3" s="395"/>
      <c r="D3" s="396"/>
      <c r="E3" s="403"/>
      <c r="F3" s="404"/>
      <c r="G3" s="404"/>
      <c r="H3" s="404"/>
      <c r="I3" s="404"/>
      <c r="J3" s="404"/>
      <c r="K3" s="404"/>
      <c r="L3" s="404"/>
      <c r="M3" s="401" t="s">
        <v>73</v>
      </c>
      <c r="N3" s="402"/>
      <c r="O3" s="399" t="s">
        <v>289</v>
      </c>
      <c r="P3" s="400"/>
      <c r="Q3" s="60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60"/>
    </row>
    <row r="5" spans="1:19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60"/>
    </row>
    <row r="6" spans="1:19" s="8" customFormat="1">
      <c r="A6" s="390" t="s">
        <v>731</v>
      </c>
      <c r="B6" s="391"/>
      <c r="C6" s="391"/>
      <c r="D6" s="391"/>
      <c r="E6" s="392"/>
      <c r="F6" s="464"/>
      <c r="G6" s="465"/>
      <c r="H6" s="465"/>
      <c r="I6" s="465"/>
      <c r="J6" s="465"/>
      <c r="K6" s="465"/>
      <c r="L6" s="465"/>
      <c r="M6" s="465"/>
      <c r="N6" s="465"/>
      <c r="O6" s="465"/>
      <c r="P6" s="465"/>
      <c r="Q6"/>
      <c r="R6" s="22"/>
      <c r="S6" s="22"/>
    </row>
    <row r="7" spans="1:19" s="1" customFormat="1" ht="13.5" customHeight="1">
      <c r="A7" s="24" t="s">
        <v>66</v>
      </c>
      <c r="B7" s="444" t="s">
        <v>736</v>
      </c>
      <c r="C7" s="444"/>
      <c r="D7" s="444"/>
      <c r="E7" s="444"/>
      <c r="F7" s="445"/>
      <c r="G7" s="25" t="s">
        <v>67</v>
      </c>
      <c r="H7" s="82" t="s">
        <v>292</v>
      </c>
      <c r="I7" s="25" t="s">
        <v>68</v>
      </c>
      <c r="J7" s="82" t="s">
        <v>292</v>
      </c>
      <c r="K7" s="25" t="s">
        <v>72</v>
      </c>
      <c r="L7" s="472" t="s">
        <v>292</v>
      </c>
      <c r="M7" s="472"/>
      <c r="N7" s="106" t="s">
        <v>24</v>
      </c>
      <c r="O7" s="472" t="s">
        <v>671</v>
      </c>
      <c r="P7" s="473"/>
      <c r="Q7"/>
    </row>
    <row r="8" spans="1:19" s="1" customFormat="1" ht="13.5" customHeight="1">
      <c r="A8" s="24" t="s">
        <v>69</v>
      </c>
      <c r="B8" s="421" t="s">
        <v>48</v>
      </c>
      <c r="C8" s="421"/>
      <c r="D8" s="421"/>
      <c r="E8" s="421"/>
      <c r="F8" s="421"/>
      <c r="G8" s="421"/>
      <c r="H8" s="421"/>
      <c r="I8" s="421"/>
      <c r="J8" s="86" t="s">
        <v>25</v>
      </c>
      <c r="K8" s="421" t="s">
        <v>48</v>
      </c>
      <c r="L8" s="421"/>
      <c r="M8" s="421"/>
      <c r="N8" s="421"/>
      <c r="O8" s="421"/>
      <c r="P8" s="421"/>
      <c r="Q8"/>
    </row>
    <row r="9" spans="1:19">
      <c r="A9" s="468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</row>
    <row r="10" spans="1:19" s="1" customFormat="1" ht="13.5" customHeight="1">
      <c r="A10" s="24" t="s">
        <v>66</v>
      </c>
      <c r="B10" s="444" t="s">
        <v>737</v>
      </c>
      <c r="C10" s="444"/>
      <c r="D10" s="444"/>
      <c r="E10" s="444"/>
      <c r="F10" s="445"/>
      <c r="G10" s="25" t="s">
        <v>67</v>
      </c>
      <c r="H10" s="82" t="s">
        <v>292</v>
      </c>
      <c r="I10" s="25" t="s">
        <v>68</v>
      </c>
      <c r="J10" s="82" t="s">
        <v>292</v>
      </c>
      <c r="K10" s="25" t="s">
        <v>72</v>
      </c>
      <c r="L10" s="472" t="s">
        <v>292</v>
      </c>
      <c r="M10" s="472"/>
      <c r="N10" s="106" t="s">
        <v>24</v>
      </c>
      <c r="O10" s="472" t="s">
        <v>671</v>
      </c>
      <c r="P10" s="473"/>
      <c r="Q10"/>
    </row>
    <row r="11" spans="1:19" s="1" customFormat="1" ht="13.5" customHeight="1">
      <c r="A11" s="24" t="s">
        <v>69</v>
      </c>
      <c r="B11" s="421" t="s">
        <v>48</v>
      </c>
      <c r="C11" s="421"/>
      <c r="D11" s="421"/>
      <c r="E11" s="421"/>
      <c r="F11" s="421"/>
      <c r="G11" s="421"/>
      <c r="H11" s="421"/>
      <c r="I11" s="421"/>
      <c r="J11" s="86" t="s">
        <v>25</v>
      </c>
      <c r="K11" s="421" t="s">
        <v>48</v>
      </c>
      <c r="L11" s="421"/>
      <c r="M11" s="421"/>
      <c r="N11" s="421"/>
      <c r="O11" s="421"/>
      <c r="P11" s="421"/>
      <c r="Q11"/>
    </row>
    <row r="12" spans="1:19">
      <c r="A12" s="468"/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</row>
    <row r="13" spans="1:19" s="8" customFormat="1">
      <c r="A13" s="390" t="s">
        <v>152</v>
      </c>
      <c r="B13" s="391"/>
      <c r="C13" s="391"/>
      <c r="D13" s="391"/>
      <c r="E13" s="392"/>
      <c r="F13" s="464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/>
      <c r="R13" s="22"/>
      <c r="S13" s="22"/>
    </row>
    <row r="14" spans="1:19" s="1" customFormat="1" ht="13.5" customHeight="1">
      <c r="A14" s="24" t="s">
        <v>66</v>
      </c>
      <c r="B14" s="444" t="s">
        <v>371</v>
      </c>
      <c r="C14" s="444"/>
      <c r="D14" s="444"/>
      <c r="E14" s="444"/>
      <c r="F14" s="445"/>
      <c r="G14" s="25" t="s">
        <v>67</v>
      </c>
      <c r="H14" s="82">
        <v>41771</v>
      </c>
      <c r="I14" s="25" t="s">
        <v>68</v>
      </c>
      <c r="J14" s="82" t="s">
        <v>292</v>
      </c>
      <c r="K14" s="25" t="s">
        <v>72</v>
      </c>
      <c r="L14" s="472" t="s">
        <v>292</v>
      </c>
      <c r="M14" s="472"/>
      <c r="N14" s="106" t="s">
        <v>24</v>
      </c>
      <c r="O14" s="472" t="s">
        <v>379</v>
      </c>
      <c r="P14" s="473"/>
      <c r="Q14"/>
    </row>
    <row r="15" spans="1:19" s="1" customFormat="1" ht="13.5" customHeight="1">
      <c r="A15" s="24" t="s">
        <v>69</v>
      </c>
      <c r="B15" s="421" t="s">
        <v>372</v>
      </c>
      <c r="C15" s="421"/>
      <c r="D15" s="421"/>
      <c r="E15" s="421"/>
      <c r="F15" s="421"/>
      <c r="G15" s="421"/>
      <c r="H15" s="421"/>
      <c r="I15" s="421"/>
      <c r="J15" s="86" t="s">
        <v>25</v>
      </c>
      <c r="K15" s="421" t="s">
        <v>380</v>
      </c>
      <c r="L15" s="421"/>
      <c r="M15" s="421"/>
      <c r="N15" s="421"/>
      <c r="O15" s="421"/>
      <c r="P15" s="421"/>
      <c r="Q15"/>
    </row>
    <row r="16" spans="1:19">
      <c r="A16" s="468"/>
      <c r="B16" s="468"/>
      <c r="C16" s="468"/>
      <c r="D16" s="468"/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</row>
    <row r="17" spans="1:19" s="1" customFormat="1" ht="13.5" customHeight="1">
      <c r="A17" s="24" t="s">
        <v>66</v>
      </c>
      <c r="B17" s="444" t="s">
        <v>373</v>
      </c>
      <c r="C17" s="444"/>
      <c r="D17" s="444"/>
      <c r="E17" s="444"/>
      <c r="F17" s="445"/>
      <c r="G17" s="25" t="s">
        <v>67</v>
      </c>
      <c r="H17" s="82">
        <v>41771</v>
      </c>
      <c r="I17" s="25" t="s">
        <v>68</v>
      </c>
      <c r="J17" s="82" t="s">
        <v>292</v>
      </c>
      <c r="K17" s="25" t="s">
        <v>72</v>
      </c>
      <c r="L17" s="472" t="s">
        <v>292</v>
      </c>
      <c r="M17" s="472"/>
      <c r="N17" s="106" t="s">
        <v>24</v>
      </c>
      <c r="O17" s="472" t="s">
        <v>379</v>
      </c>
      <c r="P17" s="473"/>
      <c r="Q17"/>
    </row>
    <row r="18" spans="1:19" s="1" customFormat="1" ht="13.5" customHeight="1">
      <c r="A18" s="24" t="s">
        <v>69</v>
      </c>
      <c r="B18" s="421" t="s">
        <v>374</v>
      </c>
      <c r="C18" s="421"/>
      <c r="D18" s="421"/>
      <c r="E18" s="421"/>
      <c r="F18" s="421"/>
      <c r="G18" s="421"/>
      <c r="H18" s="421"/>
      <c r="I18" s="421"/>
      <c r="J18" s="86" t="s">
        <v>25</v>
      </c>
      <c r="K18" s="421" t="s">
        <v>380</v>
      </c>
      <c r="L18" s="421"/>
      <c r="M18" s="421"/>
      <c r="N18" s="421"/>
      <c r="O18" s="421"/>
      <c r="P18" s="421"/>
      <c r="Q18"/>
    </row>
    <row r="19" spans="1:19">
      <c r="A19" s="468"/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</row>
    <row r="20" spans="1:19" s="1" customFormat="1" ht="13.5" customHeight="1">
      <c r="A20" s="24" t="s">
        <v>66</v>
      </c>
      <c r="B20" s="444" t="s">
        <v>375</v>
      </c>
      <c r="C20" s="444"/>
      <c r="D20" s="444"/>
      <c r="E20" s="444"/>
      <c r="F20" s="445"/>
      <c r="G20" s="25" t="s">
        <v>67</v>
      </c>
      <c r="H20" s="82">
        <v>41771</v>
      </c>
      <c r="I20" s="25" t="s">
        <v>68</v>
      </c>
      <c r="J20" s="82" t="s">
        <v>292</v>
      </c>
      <c r="K20" s="25" t="s">
        <v>72</v>
      </c>
      <c r="L20" s="472" t="s">
        <v>292</v>
      </c>
      <c r="M20" s="472"/>
      <c r="N20" s="106" t="s">
        <v>24</v>
      </c>
      <c r="O20" s="472" t="s">
        <v>379</v>
      </c>
      <c r="P20" s="473"/>
      <c r="Q20"/>
    </row>
    <row r="21" spans="1:19" s="1" customFormat="1" ht="13.5" customHeight="1">
      <c r="A21" s="24" t="s">
        <v>69</v>
      </c>
      <c r="B21" s="421" t="s">
        <v>376</v>
      </c>
      <c r="C21" s="421"/>
      <c r="D21" s="421"/>
      <c r="E21" s="421"/>
      <c r="F21" s="421"/>
      <c r="G21" s="421"/>
      <c r="H21" s="421"/>
      <c r="I21" s="421"/>
      <c r="J21" s="86" t="s">
        <v>25</v>
      </c>
      <c r="K21" s="421" t="s">
        <v>380</v>
      </c>
      <c r="L21" s="421"/>
      <c r="M21" s="421"/>
      <c r="N21" s="421"/>
      <c r="O21" s="421"/>
      <c r="P21" s="421"/>
      <c r="Q21"/>
    </row>
    <row r="22" spans="1:19">
      <c r="A22" s="468"/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</row>
    <row r="23" spans="1:19" s="1" customFormat="1" ht="13.5" customHeight="1">
      <c r="A23" s="24" t="s">
        <v>66</v>
      </c>
      <c r="B23" s="444" t="s">
        <v>377</v>
      </c>
      <c r="C23" s="444"/>
      <c r="D23" s="444"/>
      <c r="E23" s="444"/>
      <c r="F23" s="445"/>
      <c r="G23" s="25" t="s">
        <v>67</v>
      </c>
      <c r="H23" s="82">
        <v>42030</v>
      </c>
      <c r="I23" s="25" t="s">
        <v>68</v>
      </c>
      <c r="J23" s="82" t="s">
        <v>292</v>
      </c>
      <c r="K23" s="25" t="s">
        <v>72</v>
      </c>
      <c r="L23" s="472" t="s">
        <v>292</v>
      </c>
      <c r="M23" s="472"/>
      <c r="N23" s="106" t="s">
        <v>24</v>
      </c>
      <c r="O23" s="472" t="s">
        <v>379</v>
      </c>
      <c r="P23" s="473"/>
      <c r="Q23"/>
    </row>
    <row r="24" spans="1:19" s="1" customFormat="1" ht="13.5" customHeight="1">
      <c r="A24" s="24" t="s">
        <v>69</v>
      </c>
      <c r="B24" s="421" t="s">
        <v>378</v>
      </c>
      <c r="C24" s="421"/>
      <c r="D24" s="421"/>
      <c r="E24" s="421"/>
      <c r="F24" s="421"/>
      <c r="G24" s="421"/>
      <c r="H24" s="421"/>
      <c r="I24" s="421"/>
      <c r="J24" s="86" t="s">
        <v>25</v>
      </c>
      <c r="K24" s="421" t="s">
        <v>380</v>
      </c>
      <c r="L24" s="421"/>
      <c r="M24" s="421"/>
      <c r="N24" s="421"/>
      <c r="O24" s="421"/>
      <c r="P24" s="421"/>
      <c r="Q24"/>
    </row>
    <row r="25" spans="1:19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</row>
    <row r="26" spans="1:19" s="8" customFormat="1">
      <c r="A26" s="390" t="s">
        <v>160</v>
      </c>
      <c r="B26" s="391"/>
      <c r="C26" s="391"/>
      <c r="D26" s="391"/>
      <c r="E26" s="392"/>
      <c r="F26" s="464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/>
      <c r="R26" s="22"/>
      <c r="S26" s="22"/>
    </row>
    <row r="27" spans="1:19" s="1" customFormat="1" ht="13.5" customHeight="1">
      <c r="A27" s="24" t="s">
        <v>66</v>
      </c>
      <c r="B27" s="444" t="s">
        <v>888</v>
      </c>
      <c r="C27" s="444"/>
      <c r="D27" s="444"/>
      <c r="E27" s="444"/>
      <c r="F27" s="445"/>
      <c r="G27" s="25" t="s">
        <v>67</v>
      </c>
      <c r="H27" s="82" t="s">
        <v>292</v>
      </c>
      <c r="I27" s="25" t="s">
        <v>68</v>
      </c>
      <c r="J27" s="82" t="s">
        <v>292</v>
      </c>
      <c r="K27" s="25" t="s">
        <v>72</v>
      </c>
      <c r="L27" s="472" t="s">
        <v>292</v>
      </c>
      <c r="M27" s="472"/>
      <c r="N27" s="106" t="s">
        <v>24</v>
      </c>
      <c r="O27" s="472" t="s">
        <v>292</v>
      </c>
      <c r="P27" s="473"/>
      <c r="Q27"/>
    </row>
    <row r="28" spans="1:19" s="1" customFormat="1" ht="13.5" customHeight="1">
      <c r="A28" s="24" t="s">
        <v>69</v>
      </c>
      <c r="B28" s="421" t="s">
        <v>889</v>
      </c>
      <c r="C28" s="421"/>
      <c r="D28" s="421"/>
      <c r="E28" s="421"/>
      <c r="F28" s="421"/>
      <c r="G28" s="421"/>
      <c r="H28" s="421"/>
      <c r="I28" s="421"/>
      <c r="J28" s="86" t="s">
        <v>25</v>
      </c>
      <c r="K28" s="421" t="s">
        <v>380</v>
      </c>
      <c r="L28" s="421"/>
      <c r="M28" s="421"/>
      <c r="N28" s="421"/>
      <c r="O28" s="421"/>
      <c r="P28" s="421"/>
      <c r="Q28"/>
    </row>
    <row r="29" spans="1:19">
      <c r="A29" s="468"/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</row>
    <row r="30" spans="1:19" s="1" customFormat="1" ht="13.5" customHeight="1">
      <c r="A30" s="24" t="s">
        <v>66</v>
      </c>
      <c r="B30" s="444" t="s">
        <v>890</v>
      </c>
      <c r="C30" s="444"/>
      <c r="D30" s="444"/>
      <c r="E30" s="444"/>
      <c r="F30" s="445"/>
      <c r="G30" s="25" t="s">
        <v>67</v>
      </c>
      <c r="H30" s="82">
        <v>2014</v>
      </c>
      <c r="I30" s="25" t="s">
        <v>68</v>
      </c>
      <c r="J30" s="82" t="s">
        <v>292</v>
      </c>
      <c r="K30" s="25" t="s">
        <v>72</v>
      </c>
      <c r="L30" s="472" t="s">
        <v>292</v>
      </c>
      <c r="M30" s="472"/>
      <c r="N30" s="106" t="s">
        <v>24</v>
      </c>
      <c r="O30" s="472" t="s">
        <v>292</v>
      </c>
      <c r="P30" s="473"/>
      <c r="Q30"/>
    </row>
    <row r="31" spans="1:19" s="1" customFormat="1" ht="13.5" customHeight="1">
      <c r="A31" s="24" t="s">
        <v>69</v>
      </c>
      <c r="B31" s="421" t="s">
        <v>891</v>
      </c>
      <c r="C31" s="421"/>
      <c r="D31" s="421"/>
      <c r="E31" s="421"/>
      <c r="F31" s="421"/>
      <c r="G31" s="421"/>
      <c r="H31" s="421"/>
      <c r="I31" s="421"/>
      <c r="J31" s="86" t="s">
        <v>25</v>
      </c>
      <c r="K31" s="421" t="s">
        <v>701</v>
      </c>
      <c r="L31" s="421"/>
      <c r="M31" s="421"/>
      <c r="N31" s="421"/>
      <c r="O31" s="421"/>
      <c r="P31" s="421"/>
      <c r="Q31"/>
    </row>
    <row r="32" spans="1:19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</row>
    <row r="33" spans="1:19" s="8" customFormat="1">
      <c r="A33" s="390" t="s">
        <v>620</v>
      </c>
      <c r="B33" s="391"/>
      <c r="C33" s="391"/>
      <c r="D33" s="391"/>
      <c r="E33" s="392"/>
      <c r="F33" s="464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/>
      <c r="R33" s="22"/>
      <c r="S33" s="22"/>
    </row>
    <row r="34" spans="1:19" s="1" customFormat="1" ht="13.5" customHeight="1">
      <c r="A34" s="24" t="s">
        <v>66</v>
      </c>
      <c r="B34" s="444" t="s">
        <v>634</v>
      </c>
      <c r="C34" s="444"/>
      <c r="D34" s="444"/>
      <c r="E34" s="444"/>
      <c r="F34" s="445"/>
      <c r="G34" s="25" t="s">
        <v>67</v>
      </c>
      <c r="H34" s="82">
        <v>41791</v>
      </c>
      <c r="I34" s="25" t="s">
        <v>68</v>
      </c>
      <c r="J34" s="82" t="s">
        <v>292</v>
      </c>
      <c r="K34" s="25" t="s">
        <v>72</v>
      </c>
      <c r="L34" s="472" t="s">
        <v>641</v>
      </c>
      <c r="M34" s="472"/>
      <c r="N34" s="106" t="s">
        <v>24</v>
      </c>
      <c r="O34" s="472" t="s">
        <v>292</v>
      </c>
      <c r="P34" s="473"/>
      <c r="Q34"/>
    </row>
    <row r="35" spans="1:19" s="1" customFormat="1" ht="13.5" customHeight="1">
      <c r="A35" s="24" t="s">
        <v>69</v>
      </c>
      <c r="B35" s="421" t="s">
        <v>635</v>
      </c>
      <c r="C35" s="421"/>
      <c r="D35" s="421"/>
      <c r="E35" s="421"/>
      <c r="F35" s="421"/>
      <c r="G35" s="421"/>
      <c r="H35" s="421"/>
      <c r="I35" s="421"/>
      <c r="J35" s="86" t="s">
        <v>25</v>
      </c>
      <c r="K35" s="421" t="s">
        <v>642</v>
      </c>
      <c r="L35" s="421"/>
      <c r="M35" s="421"/>
      <c r="N35" s="421"/>
      <c r="O35" s="421"/>
      <c r="P35" s="421"/>
      <c r="Q35"/>
    </row>
    <row r="36" spans="1:19">
      <c r="A36" s="468"/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</row>
    <row r="37" spans="1:19" s="1" customFormat="1" ht="13.5" customHeight="1">
      <c r="A37" s="24" t="s">
        <v>66</v>
      </c>
      <c r="B37" s="444" t="s">
        <v>636</v>
      </c>
      <c r="C37" s="444"/>
      <c r="D37" s="444"/>
      <c r="E37" s="444"/>
      <c r="F37" s="445"/>
      <c r="G37" s="25" t="s">
        <v>67</v>
      </c>
      <c r="H37" s="82" t="s">
        <v>292</v>
      </c>
      <c r="I37" s="25" t="s">
        <v>68</v>
      </c>
      <c r="J37" s="82" t="s">
        <v>292</v>
      </c>
      <c r="K37" s="25" t="s">
        <v>72</v>
      </c>
      <c r="L37" s="472" t="s">
        <v>641</v>
      </c>
      <c r="M37" s="472"/>
      <c r="N37" s="106" t="s">
        <v>24</v>
      </c>
      <c r="O37" s="472" t="s">
        <v>379</v>
      </c>
      <c r="P37" s="473"/>
      <c r="Q37"/>
    </row>
    <row r="38" spans="1:19" s="1" customFormat="1" ht="13.5" customHeight="1">
      <c r="A38" s="24" t="s">
        <v>69</v>
      </c>
      <c r="B38" s="421" t="s">
        <v>637</v>
      </c>
      <c r="C38" s="421"/>
      <c r="D38" s="421"/>
      <c r="E38" s="421"/>
      <c r="F38" s="421"/>
      <c r="G38" s="421"/>
      <c r="H38" s="421"/>
      <c r="I38" s="421"/>
      <c r="J38" s="86" t="s">
        <v>25</v>
      </c>
      <c r="K38" s="421" t="s">
        <v>642</v>
      </c>
      <c r="L38" s="421"/>
      <c r="M38" s="421"/>
      <c r="N38" s="421"/>
      <c r="O38" s="421"/>
      <c r="P38" s="421"/>
      <c r="Q38"/>
    </row>
    <row r="39" spans="1:19">
      <c r="A39" s="468"/>
      <c r="B39" s="468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</row>
    <row r="40" spans="1:19" s="1" customFormat="1" ht="13.5" customHeight="1">
      <c r="A40" s="24" t="s">
        <v>66</v>
      </c>
      <c r="B40" s="444" t="s">
        <v>371</v>
      </c>
      <c r="C40" s="444"/>
      <c r="D40" s="444"/>
      <c r="E40" s="444"/>
      <c r="F40" s="445"/>
      <c r="G40" s="25" t="s">
        <v>67</v>
      </c>
      <c r="H40" s="82">
        <v>40940</v>
      </c>
      <c r="I40" s="25" t="s">
        <v>68</v>
      </c>
      <c r="J40" s="82" t="s">
        <v>292</v>
      </c>
      <c r="K40" s="25" t="s">
        <v>72</v>
      </c>
      <c r="L40" s="472" t="s">
        <v>641</v>
      </c>
      <c r="M40" s="472"/>
      <c r="N40" s="106" t="s">
        <v>24</v>
      </c>
      <c r="O40" s="472" t="s">
        <v>379</v>
      </c>
      <c r="P40" s="473"/>
      <c r="Q40"/>
    </row>
    <row r="41" spans="1:19" s="1" customFormat="1" ht="13.5" customHeight="1">
      <c r="A41" s="24" t="s">
        <v>69</v>
      </c>
      <c r="B41" s="421" t="s">
        <v>638</v>
      </c>
      <c r="C41" s="421"/>
      <c r="D41" s="421"/>
      <c r="E41" s="421"/>
      <c r="F41" s="421"/>
      <c r="G41" s="421"/>
      <c r="H41" s="421"/>
      <c r="I41" s="421"/>
      <c r="J41" s="86" t="s">
        <v>25</v>
      </c>
      <c r="K41" s="421" t="s">
        <v>642</v>
      </c>
      <c r="L41" s="421"/>
      <c r="M41" s="421"/>
      <c r="N41" s="421"/>
      <c r="O41" s="421"/>
      <c r="P41" s="421"/>
      <c r="Q41"/>
    </row>
    <row r="42" spans="1:19">
      <c r="A42" s="468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</row>
    <row r="43" spans="1:19" s="1" customFormat="1" ht="13.5" customHeight="1">
      <c r="A43" s="24" t="s">
        <v>66</v>
      </c>
      <c r="B43" s="444" t="s">
        <v>639</v>
      </c>
      <c r="C43" s="444"/>
      <c r="D43" s="444"/>
      <c r="E43" s="444"/>
      <c r="F43" s="445"/>
      <c r="G43" s="25" t="s">
        <v>67</v>
      </c>
      <c r="H43" s="82" t="s">
        <v>292</v>
      </c>
      <c r="I43" s="25" t="s">
        <v>68</v>
      </c>
      <c r="J43" s="82" t="s">
        <v>292</v>
      </c>
      <c r="K43" s="25" t="s">
        <v>72</v>
      </c>
      <c r="L43" s="472" t="s">
        <v>641</v>
      </c>
      <c r="M43" s="472"/>
      <c r="N43" s="106" t="s">
        <v>24</v>
      </c>
      <c r="O43" s="472" t="s">
        <v>379</v>
      </c>
      <c r="P43" s="473"/>
      <c r="Q43"/>
    </row>
    <row r="44" spans="1:19" s="1" customFormat="1" ht="13.5" customHeight="1">
      <c r="A44" s="24" t="s">
        <v>69</v>
      </c>
      <c r="B44" s="421" t="s">
        <v>640</v>
      </c>
      <c r="C44" s="421"/>
      <c r="D44" s="421"/>
      <c r="E44" s="421"/>
      <c r="F44" s="421"/>
      <c r="G44" s="421"/>
      <c r="H44" s="421"/>
      <c r="I44" s="421"/>
      <c r="J44" s="86" t="s">
        <v>25</v>
      </c>
      <c r="K44" s="421" t="s">
        <v>292</v>
      </c>
      <c r="L44" s="421"/>
      <c r="M44" s="421"/>
      <c r="N44" s="421"/>
      <c r="O44" s="421"/>
      <c r="P44" s="421"/>
      <c r="Q44"/>
    </row>
    <row r="45" spans="1:19">
      <c r="A45" s="474"/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</row>
    <row r="46" spans="1:19" s="1" customFormat="1" ht="13.5" customHeight="1">
      <c r="A46" s="24" t="s">
        <v>66</v>
      </c>
      <c r="B46" s="444" t="s">
        <v>652</v>
      </c>
      <c r="C46" s="444"/>
      <c r="D46" s="444"/>
      <c r="E46" s="444"/>
      <c r="F46" s="445"/>
      <c r="G46" s="25" t="s">
        <v>67</v>
      </c>
      <c r="H46" s="82">
        <v>41487</v>
      </c>
      <c r="I46" s="25" t="s">
        <v>68</v>
      </c>
      <c r="J46" s="82" t="s">
        <v>292</v>
      </c>
      <c r="K46" s="25" t="s">
        <v>72</v>
      </c>
      <c r="L46" s="472" t="s">
        <v>641</v>
      </c>
      <c r="M46" s="472"/>
      <c r="N46" s="106" t="s">
        <v>24</v>
      </c>
      <c r="O46" s="472" t="s">
        <v>379</v>
      </c>
      <c r="P46" s="473"/>
      <c r="Q46"/>
    </row>
    <row r="47" spans="1:19" s="1" customFormat="1" ht="13.5" customHeight="1">
      <c r="A47" s="24" t="s">
        <v>69</v>
      </c>
      <c r="B47" s="421" t="s">
        <v>635</v>
      </c>
      <c r="C47" s="421"/>
      <c r="D47" s="421"/>
      <c r="E47" s="421"/>
      <c r="F47" s="421"/>
      <c r="G47" s="421"/>
      <c r="H47" s="421"/>
      <c r="I47" s="421"/>
      <c r="J47" s="86" t="s">
        <v>25</v>
      </c>
      <c r="K47" s="421" t="s">
        <v>642</v>
      </c>
      <c r="L47" s="421"/>
      <c r="M47" s="421"/>
      <c r="N47" s="421"/>
      <c r="O47" s="421"/>
      <c r="P47" s="421"/>
      <c r="Q47"/>
    </row>
    <row r="48" spans="1:19">
      <c r="A48" s="468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</row>
    <row r="49" spans="1:17" s="1" customFormat="1" ht="13.5" customHeight="1">
      <c r="A49" s="24" t="s">
        <v>66</v>
      </c>
      <c r="B49" s="444" t="s">
        <v>653</v>
      </c>
      <c r="C49" s="444"/>
      <c r="D49" s="444"/>
      <c r="E49" s="444"/>
      <c r="F49" s="445"/>
      <c r="G49" s="25" t="s">
        <v>67</v>
      </c>
      <c r="H49" s="82">
        <v>41913</v>
      </c>
      <c r="I49" s="25" t="s">
        <v>68</v>
      </c>
      <c r="J49" s="82" t="s">
        <v>292</v>
      </c>
      <c r="K49" s="25" t="s">
        <v>72</v>
      </c>
      <c r="L49" s="472" t="s">
        <v>641</v>
      </c>
      <c r="M49" s="472"/>
      <c r="N49" s="106" t="s">
        <v>24</v>
      </c>
      <c r="O49" s="472" t="s">
        <v>379</v>
      </c>
      <c r="P49" s="473"/>
      <c r="Q49"/>
    </row>
    <row r="50" spans="1:17" s="1" customFormat="1" ht="13.5" customHeight="1">
      <c r="A50" s="24" t="s">
        <v>69</v>
      </c>
      <c r="B50" s="421" t="s">
        <v>654</v>
      </c>
      <c r="C50" s="421"/>
      <c r="D50" s="421"/>
      <c r="E50" s="421"/>
      <c r="F50" s="421"/>
      <c r="G50" s="421"/>
      <c r="H50" s="421"/>
      <c r="I50" s="421"/>
      <c r="J50" s="86" t="s">
        <v>25</v>
      </c>
      <c r="K50" s="421" t="s">
        <v>642</v>
      </c>
      <c r="L50" s="421"/>
      <c r="M50" s="421"/>
      <c r="N50" s="421"/>
      <c r="O50" s="421"/>
      <c r="P50" s="421"/>
      <c r="Q50"/>
    </row>
    <row r="51" spans="1:17">
      <c r="A51" s="468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</row>
    <row r="52" spans="1:17" s="1" customFormat="1" ht="13.5" customHeight="1">
      <c r="A52" s="24" t="s">
        <v>66</v>
      </c>
      <c r="B52" s="444" t="s">
        <v>655</v>
      </c>
      <c r="C52" s="444"/>
      <c r="D52" s="444"/>
      <c r="E52" s="444"/>
      <c r="F52" s="445"/>
      <c r="G52" s="25" t="s">
        <v>67</v>
      </c>
      <c r="H52" s="82">
        <v>41791</v>
      </c>
      <c r="I52" s="25" t="s">
        <v>68</v>
      </c>
      <c r="J52" s="82" t="s">
        <v>292</v>
      </c>
      <c r="K52" s="25" t="s">
        <v>72</v>
      </c>
      <c r="L52" s="472" t="s">
        <v>641</v>
      </c>
      <c r="M52" s="472"/>
      <c r="N52" s="106" t="s">
        <v>24</v>
      </c>
      <c r="O52" s="472" t="s">
        <v>292</v>
      </c>
      <c r="P52" s="473"/>
      <c r="Q52"/>
    </row>
    <row r="53" spans="1:17" s="1" customFormat="1" ht="13.5" customHeight="1">
      <c r="A53" s="24" t="s">
        <v>69</v>
      </c>
      <c r="B53" s="421" t="s">
        <v>635</v>
      </c>
      <c r="C53" s="421"/>
      <c r="D53" s="421"/>
      <c r="E53" s="421"/>
      <c r="F53" s="421"/>
      <c r="G53" s="421"/>
      <c r="H53" s="421"/>
      <c r="I53" s="421"/>
      <c r="J53" s="86" t="s">
        <v>25</v>
      </c>
      <c r="K53" s="421" t="s">
        <v>642</v>
      </c>
      <c r="L53" s="421"/>
      <c r="M53" s="421"/>
      <c r="N53" s="421"/>
      <c r="O53" s="421"/>
      <c r="P53" s="421"/>
      <c r="Q53"/>
    </row>
    <row r="54" spans="1:17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</row>
    <row r="55" spans="1:17" s="1" customFormat="1" ht="13.5" customHeight="1">
      <c r="A55" s="24" t="s">
        <v>66</v>
      </c>
      <c r="B55" s="444" t="s">
        <v>656</v>
      </c>
      <c r="C55" s="444"/>
      <c r="D55" s="444"/>
      <c r="E55" s="444"/>
      <c r="F55" s="445"/>
      <c r="G55" s="25" t="s">
        <v>67</v>
      </c>
      <c r="H55" s="82">
        <v>41913</v>
      </c>
      <c r="I55" s="25" t="s">
        <v>68</v>
      </c>
      <c r="J55" s="82" t="s">
        <v>292</v>
      </c>
      <c r="K55" s="25" t="s">
        <v>72</v>
      </c>
      <c r="L55" s="472" t="s">
        <v>641</v>
      </c>
      <c r="M55" s="472"/>
      <c r="N55" s="106" t="s">
        <v>24</v>
      </c>
      <c r="O55" s="472" t="s">
        <v>379</v>
      </c>
      <c r="P55" s="473"/>
      <c r="Q55"/>
    </row>
    <row r="56" spans="1:17" s="1" customFormat="1" ht="13.5" customHeight="1">
      <c r="A56" s="24" t="s">
        <v>69</v>
      </c>
      <c r="B56" s="421" t="s">
        <v>638</v>
      </c>
      <c r="C56" s="421"/>
      <c r="D56" s="421"/>
      <c r="E56" s="421"/>
      <c r="F56" s="421"/>
      <c r="G56" s="421"/>
      <c r="H56" s="421"/>
      <c r="I56" s="421"/>
      <c r="J56" s="86" t="s">
        <v>25</v>
      </c>
      <c r="K56" s="421" t="s">
        <v>642</v>
      </c>
      <c r="L56" s="421"/>
      <c r="M56" s="421"/>
      <c r="N56" s="421"/>
      <c r="O56" s="421"/>
      <c r="P56" s="421"/>
      <c r="Q56"/>
    </row>
    <row r="57" spans="1:17">
      <c r="A57" s="474"/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</row>
    <row r="58" spans="1:17" s="1" customFormat="1" ht="13.5" customHeight="1">
      <c r="A58" s="24" t="s">
        <v>66</v>
      </c>
      <c r="B58" s="444" t="s">
        <v>371</v>
      </c>
      <c r="C58" s="444"/>
      <c r="D58" s="444"/>
      <c r="E58" s="444"/>
      <c r="F58" s="445"/>
      <c r="G58" s="25" t="s">
        <v>67</v>
      </c>
      <c r="H58" s="82">
        <v>40940</v>
      </c>
      <c r="I58" s="25" t="s">
        <v>68</v>
      </c>
      <c r="J58" s="82">
        <v>42036</v>
      </c>
      <c r="K58" s="25" t="s">
        <v>72</v>
      </c>
      <c r="L58" s="472" t="s">
        <v>369</v>
      </c>
      <c r="M58" s="472"/>
      <c r="N58" s="106" t="s">
        <v>24</v>
      </c>
      <c r="O58" s="472" t="s">
        <v>379</v>
      </c>
      <c r="P58" s="473"/>
      <c r="Q58"/>
    </row>
    <row r="59" spans="1:17" s="1" customFormat="1" ht="13.5" customHeight="1">
      <c r="A59" s="24" t="s">
        <v>69</v>
      </c>
      <c r="B59" s="421" t="s">
        <v>909</v>
      </c>
      <c r="C59" s="421"/>
      <c r="D59" s="421"/>
      <c r="E59" s="421"/>
      <c r="F59" s="421"/>
      <c r="G59" s="421"/>
      <c r="H59" s="421"/>
      <c r="I59" s="421"/>
      <c r="J59" s="86" t="s">
        <v>25</v>
      </c>
      <c r="K59" s="421" t="s">
        <v>292</v>
      </c>
      <c r="L59" s="421"/>
      <c r="M59" s="421"/>
      <c r="N59" s="421"/>
      <c r="O59" s="421"/>
      <c r="P59" s="421"/>
      <c r="Q59"/>
    </row>
    <row r="60" spans="1:17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</row>
    <row r="61" spans="1:17" s="1" customFormat="1" ht="13.5" customHeight="1">
      <c r="A61" s="24" t="s">
        <v>66</v>
      </c>
      <c r="B61" s="444" t="s">
        <v>910</v>
      </c>
      <c r="C61" s="444"/>
      <c r="D61" s="444"/>
      <c r="E61" s="444"/>
      <c r="F61" s="445"/>
      <c r="G61" s="25" t="s">
        <v>67</v>
      </c>
      <c r="H61" s="82">
        <v>41791</v>
      </c>
      <c r="I61" s="25" t="s">
        <v>68</v>
      </c>
      <c r="J61" s="82" t="s">
        <v>292</v>
      </c>
      <c r="K61" s="25" t="s">
        <v>72</v>
      </c>
      <c r="L61" s="472" t="s">
        <v>369</v>
      </c>
      <c r="M61" s="472"/>
      <c r="N61" s="106" t="s">
        <v>24</v>
      </c>
      <c r="O61" s="472" t="s">
        <v>379</v>
      </c>
      <c r="P61" s="473"/>
      <c r="Q61"/>
    </row>
    <row r="62" spans="1:17" s="1" customFormat="1" ht="13.5" customHeight="1">
      <c r="A62" s="24" t="s">
        <v>69</v>
      </c>
      <c r="B62" s="421" t="s">
        <v>911</v>
      </c>
      <c r="C62" s="421"/>
      <c r="D62" s="421"/>
      <c r="E62" s="421"/>
      <c r="F62" s="421"/>
      <c r="G62" s="421"/>
      <c r="H62" s="421"/>
      <c r="I62" s="421"/>
      <c r="J62" s="86" t="s">
        <v>25</v>
      </c>
      <c r="K62" s="421" t="s">
        <v>642</v>
      </c>
      <c r="L62" s="421"/>
      <c r="M62" s="421"/>
      <c r="N62" s="421"/>
      <c r="O62" s="421"/>
      <c r="P62" s="421"/>
      <c r="Q62"/>
    </row>
    <row r="63" spans="1:17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</row>
    <row r="64" spans="1:17" s="1" customFormat="1" ht="13.5" customHeight="1">
      <c r="A64" s="24" t="s">
        <v>66</v>
      </c>
      <c r="B64" s="444" t="s">
        <v>634</v>
      </c>
      <c r="C64" s="444"/>
      <c r="D64" s="444"/>
      <c r="E64" s="444"/>
      <c r="F64" s="445"/>
      <c r="G64" s="25" t="s">
        <v>67</v>
      </c>
      <c r="H64" s="82">
        <v>41791</v>
      </c>
      <c r="I64" s="25" t="s">
        <v>68</v>
      </c>
      <c r="J64" s="82" t="s">
        <v>292</v>
      </c>
      <c r="K64" s="25" t="s">
        <v>72</v>
      </c>
      <c r="L64" s="472" t="s">
        <v>369</v>
      </c>
      <c r="M64" s="472"/>
      <c r="N64" s="106" t="s">
        <v>24</v>
      </c>
      <c r="O64" s="472" t="s">
        <v>379</v>
      </c>
      <c r="P64" s="473"/>
      <c r="Q64"/>
    </row>
    <row r="65" spans="1:19" s="1" customFormat="1" ht="13.5" customHeight="1">
      <c r="A65" s="24" t="s">
        <v>69</v>
      </c>
      <c r="B65" s="421" t="s">
        <v>912</v>
      </c>
      <c r="C65" s="421"/>
      <c r="D65" s="421"/>
      <c r="E65" s="421"/>
      <c r="F65" s="421"/>
      <c r="G65" s="421"/>
      <c r="H65" s="421"/>
      <c r="I65" s="421"/>
      <c r="J65" s="86" t="s">
        <v>25</v>
      </c>
      <c r="K65" s="421" t="s">
        <v>915</v>
      </c>
      <c r="L65" s="421"/>
      <c r="M65" s="421"/>
      <c r="N65" s="421"/>
      <c r="O65" s="421"/>
      <c r="P65" s="421"/>
      <c r="Q65"/>
    </row>
    <row r="66" spans="1:19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</row>
    <row r="67" spans="1:19" s="1" customFormat="1" ht="13.5" customHeight="1">
      <c r="A67" s="24" t="s">
        <v>66</v>
      </c>
      <c r="B67" s="444" t="s">
        <v>913</v>
      </c>
      <c r="C67" s="444"/>
      <c r="D67" s="444"/>
      <c r="E67" s="444"/>
      <c r="F67" s="445"/>
      <c r="G67" s="25" t="s">
        <v>67</v>
      </c>
      <c r="H67" s="82">
        <v>40909</v>
      </c>
      <c r="I67" s="25" t="s">
        <v>68</v>
      </c>
      <c r="J67" s="82" t="s">
        <v>292</v>
      </c>
      <c r="K67" s="25" t="s">
        <v>72</v>
      </c>
      <c r="L67" s="472" t="s">
        <v>369</v>
      </c>
      <c r="M67" s="472"/>
      <c r="N67" s="106" t="s">
        <v>24</v>
      </c>
      <c r="O67" s="472" t="s">
        <v>379</v>
      </c>
      <c r="P67" s="473"/>
      <c r="Q67"/>
    </row>
    <row r="68" spans="1:19" s="1" customFormat="1" ht="13.5" customHeight="1">
      <c r="A68" s="24" t="s">
        <v>69</v>
      </c>
      <c r="B68" s="421" t="s">
        <v>914</v>
      </c>
      <c r="C68" s="421"/>
      <c r="D68" s="421"/>
      <c r="E68" s="421"/>
      <c r="F68" s="421"/>
      <c r="G68" s="421"/>
      <c r="H68" s="421"/>
      <c r="I68" s="421"/>
      <c r="J68" s="86" t="s">
        <v>25</v>
      </c>
      <c r="K68" s="421" t="s">
        <v>642</v>
      </c>
      <c r="L68" s="421"/>
      <c r="M68" s="421"/>
      <c r="N68" s="421"/>
      <c r="O68" s="421"/>
      <c r="P68" s="421"/>
      <c r="Q68"/>
    </row>
    <row r="69" spans="1:19">
      <c r="A69" s="474"/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  <c r="N69" s="474"/>
      <c r="O69" s="474"/>
      <c r="P69" s="474"/>
    </row>
    <row r="70" spans="1:19" s="8" customFormat="1">
      <c r="A70" s="390" t="s">
        <v>749</v>
      </c>
      <c r="B70" s="391"/>
      <c r="C70" s="391"/>
      <c r="D70" s="391"/>
      <c r="E70" s="392"/>
      <c r="F70" s="464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/>
      <c r="R70" s="22"/>
      <c r="S70" s="22"/>
    </row>
    <row r="71" spans="1:19" s="1" customFormat="1" ht="13.5" customHeight="1">
      <c r="A71" s="24" t="s">
        <v>66</v>
      </c>
      <c r="B71" s="444" t="s">
        <v>764</v>
      </c>
      <c r="C71" s="444"/>
      <c r="D71" s="444"/>
      <c r="E71" s="444"/>
      <c r="F71" s="445"/>
      <c r="G71" s="25" t="s">
        <v>67</v>
      </c>
      <c r="H71" s="82">
        <v>41925</v>
      </c>
      <c r="I71" s="25" t="s">
        <v>68</v>
      </c>
      <c r="J71" s="82">
        <v>42089</v>
      </c>
      <c r="K71" s="25" t="s">
        <v>72</v>
      </c>
      <c r="L71" s="472" t="s">
        <v>292</v>
      </c>
      <c r="M71" s="472"/>
      <c r="N71" s="106" t="s">
        <v>24</v>
      </c>
      <c r="O71" s="472" t="s">
        <v>671</v>
      </c>
      <c r="P71" s="473"/>
      <c r="Q71"/>
    </row>
    <row r="72" spans="1:19" s="1" customFormat="1" ht="13.5" customHeight="1">
      <c r="A72" s="24" t="s">
        <v>69</v>
      </c>
      <c r="B72" s="421" t="s">
        <v>765</v>
      </c>
      <c r="C72" s="421"/>
      <c r="D72" s="421"/>
      <c r="E72" s="421"/>
      <c r="F72" s="421"/>
      <c r="G72" s="421"/>
      <c r="H72" s="421"/>
      <c r="I72" s="421"/>
      <c r="J72" s="86" t="s">
        <v>25</v>
      </c>
      <c r="K72" s="421" t="s">
        <v>48</v>
      </c>
      <c r="L72" s="421"/>
      <c r="M72" s="421"/>
      <c r="N72" s="421"/>
      <c r="O72" s="421"/>
      <c r="P72" s="421"/>
      <c r="Q72"/>
    </row>
    <row r="73" spans="1:19">
      <c r="A73" s="468"/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</row>
    <row r="74" spans="1:19" s="1" customFormat="1" ht="13.5" customHeight="1">
      <c r="A74" s="24" t="s">
        <v>66</v>
      </c>
      <c r="B74" s="444" t="s">
        <v>700</v>
      </c>
      <c r="C74" s="444"/>
      <c r="D74" s="444"/>
      <c r="E74" s="444"/>
      <c r="F74" s="445"/>
      <c r="G74" s="25" t="s">
        <v>67</v>
      </c>
      <c r="H74" s="82">
        <v>41771</v>
      </c>
      <c r="I74" s="25" t="s">
        <v>68</v>
      </c>
      <c r="J74" s="82" t="s">
        <v>292</v>
      </c>
      <c r="K74" s="25" t="s">
        <v>72</v>
      </c>
      <c r="L74" s="472" t="s">
        <v>292</v>
      </c>
      <c r="M74" s="472"/>
      <c r="N74" s="106" t="s">
        <v>24</v>
      </c>
      <c r="O74" s="472" t="s">
        <v>379</v>
      </c>
      <c r="P74" s="473"/>
      <c r="Q74"/>
    </row>
    <row r="75" spans="1:19" s="1" customFormat="1" ht="13.5" customHeight="1">
      <c r="A75" s="24" t="s">
        <v>69</v>
      </c>
      <c r="B75" s="421" t="s">
        <v>766</v>
      </c>
      <c r="C75" s="421"/>
      <c r="D75" s="421"/>
      <c r="E75" s="421"/>
      <c r="F75" s="421"/>
      <c r="G75" s="421"/>
      <c r="H75" s="421"/>
      <c r="I75" s="421"/>
      <c r="J75" s="86" t="s">
        <v>25</v>
      </c>
      <c r="K75" s="421" t="s">
        <v>701</v>
      </c>
      <c r="L75" s="421"/>
      <c r="M75" s="421"/>
      <c r="N75" s="421"/>
      <c r="O75" s="421"/>
      <c r="P75" s="421"/>
      <c r="Q75"/>
    </row>
    <row r="76" spans="1:19">
      <c r="A76" s="468"/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</row>
    <row r="77" spans="1:19" s="1" customFormat="1" ht="13.5" customHeight="1">
      <c r="A77" s="24" t="s">
        <v>66</v>
      </c>
      <c r="B77" s="444" t="s">
        <v>767</v>
      </c>
      <c r="C77" s="444"/>
      <c r="D77" s="444"/>
      <c r="E77" s="444"/>
      <c r="F77" s="445"/>
      <c r="G77" s="25" t="s">
        <v>67</v>
      </c>
      <c r="H77" s="82">
        <v>41925</v>
      </c>
      <c r="I77" s="25" t="s">
        <v>68</v>
      </c>
      <c r="J77" s="82">
        <v>41990</v>
      </c>
      <c r="K77" s="25" t="s">
        <v>72</v>
      </c>
      <c r="L77" s="472" t="s">
        <v>292</v>
      </c>
      <c r="M77" s="472"/>
      <c r="N77" s="106" t="s">
        <v>24</v>
      </c>
      <c r="O77" s="472" t="s">
        <v>702</v>
      </c>
      <c r="P77" s="473"/>
      <c r="Q77"/>
    </row>
    <row r="78" spans="1:19" s="1" customFormat="1" ht="13.5" customHeight="1">
      <c r="A78" s="24" t="s">
        <v>69</v>
      </c>
      <c r="B78" s="421" t="s">
        <v>765</v>
      </c>
      <c r="C78" s="421"/>
      <c r="D78" s="421"/>
      <c r="E78" s="421"/>
      <c r="F78" s="421"/>
      <c r="G78" s="421"/>
      <c r="H78" s="421"/>
      <c r="I78" s="421"/>
      <c r="J78" s="86" t="s">
        <v>25</v>
      </c>
      <c r="K78" s="421" t="s">
        <v>48</v>
      </c>
      <c r="L78" s="421"/>
      <c r="M78" s="421"/>
      <c r="N78" s="421"/>
      <c r="O78" s="421"/>
      <c r="P78" s="421"/>
      <c r="Q78"/>
    </row>
    <row r="79" spans="1:19">
      <c r="A79" s="474"/>
      <c r="B79" s="474"/>
      <c r="C79" s="474"/>
      <c r="D79" s="474"/>
      <c r="E79" s="47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</row>
    <row r="80" spans="1:19" s="8" customFormat="1">
      <c r="A80" s="390" t="s">
        <v>164</v>
      </c>
      <c r="B80" s="391"/>
      <c r="C80" s="391"/>
      <c r="D80" s="391"/>
      <c r="E80" s="392"/>
      <c r="F80" s="464"/>
      <c r="G80" s="465"/>
      <c r="H80" s="465"/>
      <c r="I80" s="465"/>
      <c r="J80" s="465"/>
      <c r="K80" s="465"/>
      <c r="L80" s="465"/>
      <c r="M80" s="465"/>
      <c r="N80" s="465"/>
      <c r="O80" s="465"/>
      <c r="P80" s="465"/>
      <c r="Q80"/>
      <c r="R80" s="22"/>
      <c r="S80" s="22"/>
    </row>
    <row r="81" spans="1:19" s="1" customFormat="1" ht="13.5" customHeight="1">
      <c r="A81" s="24" t="s">
        <v>66</v>
      </c>
      <c r="B81" s="444" t="s">
        <v>782</v>
      </c>
      <c r="C81" s="444"/>
      <c r="D81" s="444"/>
      <c r="E81" s="444"/>
      <c r="F81" s="445"/>
      <c r="G81" s="25" t="s">
        <v>67</v>
      </c>
      <c r="H81" s="82">
        <v>41925</v>
      </c>
      <c r="I81" s="25" t="s">
        <v>68</v>
      </c>
      <c r="J81" s="82">
        <v>42090</v>
      </c>
      <c r="K81" s="25" t="s">
        <v>72</v>
      </c>
      <c r="L81" s="472" t="s">
        <v>641</v>
      </c>
      <c r="M81" s="472"/>
      <c r="N81" s="106" t="s">
        <v>24</v>
      </c>
      <c r="O81" s="472" t="s">
        <v>671</v>
      </c>
      <c r="P81" s="473"/>
      <c r="Q81"/>
    </row>
    <row r="82" spans="1:19" s="1" customFormat="1" ht="13.5" customHeight="1">
      <c r="A82" s="24" t="s">
        <v>69</v>
      </c>
      <c r="B82" s="412" t="s">
        <v>783</v>
      </c>
      <c r="C82" s="387"/>
      <c r="D82" s="387"/>
      <c r="E82" s="387"/>
      <c r="F82" s="387"/>
      <c r="G82" s="387"/>
      <c r="H82" s="387"/>
      <c r="I82" s="388"/>
      <c r="J82" s="86" t="s">
        <v>25</v>
      </c>
      <c r="K82" s="412" t="s">
        <v>48</v>
      </c>
      <c r="L82" s="387"/>
      <c r="M82" s="387"/>
      <c r="N82" s="387"/>
      <c r="O82" s="387"/>
      <c r="P82" s="388"/>
      <c r="Q82"/>
    </row>
    <row r="83" spans="1:19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</row>
    <row r="84" spans="1:19" s="1" customFormat="1" ht="13.5" customHeight="1">
      <c r="A84" s="24" t="s">
        <v>66</v>
      </c>
      <c r="B84" s="444" t="s">
        <v>784</v>
      </c>
      <c r="C84" s="444"/>
      <c r="D84" s="444"/>
      <c r="E84" s="444"/>
      <c r="F84" s="445"/>
      <c r="G84" s="25" t="s">
        <v>67</v>
      </c>
      <c r="H84" s="82">
        <v>41925</v>
      </c>
      <c r="I84" s="25" t="s">
        <v>68</v>
      </c>
      <c r="J84" s="82">
        <v>42090</v>
      </c>
      <c r="K84" s="25" t="s">
        <v>72</v>
      </c>
      <c r="L84" s="472" t="s">
        <v>641</v>
      </c>
      <c r="M84" s="472"/>
      <c r="N84" s="106" t="s">
        <v>24</v>
      </c>
      <c r="O84" s="472" t="s">
        <v>671</v>
      </c>
      <c r="P84" s="473"/>
      <c r="Q84"/>
    </row>
    <row r="85" spans="1:19" s="1" customFormat="1" ht="13.5" customHeight="1">
      <c r="A85" s="24" t="s">
        <v>69</v>
      </c>
      <c r="B85" s="412" t="s">
        <v>783</v>
      </c>
      <c r="C85" s="387"/>
      <c r="D85" s="387"/>
      <c r="E85" s="387"/>
      <c r="F85" s="387"/>
      <c r="G85" s="387"/>
      <c r="H85" s="387"/>
      <c r="I85" s="388"/>
      <c r="J85" s="86" t="s">
        <v>25</v>
      </c>
      <c r="K85" s="412" t="s">
        <v>48</v>
      </c>
      <c r="L85" s="387"/>
      <c r="M85" s="387"/>
      <c r="N85" s="387"/>
      <c r="O85" s="387"/>
      <c r="P85" s="388"/>
      <c r="Q85"/>
    </row>
    <row r="86" spans="1:19">
      <c r="A86" s="468"/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</row>
    <row r="87" spans="1:19" s="8" customFormat="1">
      <c r="A87" s="390" t="s">
        <v>947</v>
      </c>
      <c r="B87" s="391"/>
      <c r="C87" s="391"/>
      <c r="D87" s="391"/>
      <c r="E87" s="392"/>
      <c r="F87" s="464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/>
      <c r="R87" s="22"/>
      <c r="S87" s="22"/>
    </row>
    <row r="88" spans="1:19" s="1" customFormat="1" ht="13.5" customHeight="1">
      <c r="A88" s="24" t="s">
        <v>66</v>
      </c>
      <c r="B88" s="444" t="s">
        <v>956</v>
      </c>
      <c r="C88" s="444"/>
      <c r="D88" s="444"/>
      <c r="E88" s="444"/>
      <c r="F88" s="445"/>
      <c r="G88" s="25" t="s">
        <v>67</v>
      </c>
      <c r="H88" s="82" t="s">
        <v>960</v>
      </c>
      <c r="I88" s="25" t="s">
        <v>68</v>
      </c>
      <c r="J88" s="82" t="s">
        <v>292</v>
      </c>
      <c r="K88" s="25" t="s">
        <v>72</v>
      </c>
      <c r="L88" s="472" t="s">
        <v>292</v>
      </c>
      <c r="M88" s="472"/>
      <c r="N88" s="106" t="s">
        <v>24</v>
      </c>
      <c r="O88" s="472" t="s">
        <v>379</v>
      </c>
      <c r="P88" s="473"/>
      <c r="Q88"/>
    </row>
    <row r="89" spans="1:19" s="1" customFormat="1" ht="13.5" customHeight="1">
      <c r="A89" s="24" t="s">
        <v>69</v>
      </c>
      <c r="B89" s="412" t="s">
        <v>957</v>
      </c>
      <c r="C89" s="387"/>
      <c r="D89" s="387"/>
      <c r="E89" s="387"/>
      <c r="F89" s="387"/>
      <c r="G89" s="387"/>
      <c r="H89" s="387"/>
      <c r="I89" s="388"/>
      <c r="J89" s="86" t="s">
        <v>25</v>
      </c>
      <c r="K89" s="412" t="s">
        <v>961</v>
      </c>
      <c r="L89" s="387"/>
      <c r="M89" s="387"/>
      <c r="N89" s="387"/>
      <c r="O89" s="387"/>
      <c r="P89" s="388"/>
      <c r="Q89"/>
    </row>
    <row r="90" spans="1:19">
      <c r="A90" s="468"/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</row>
    <row r="91" spans="1:19" s="1" customFormat="1" ht="13.5" customHeight="1">
      <c r="A91" s="24" t="s">
        <v>66</v>
      </c>
      <c r="B91" s="444" t="s">
        <v>958</v>
      </c>
      <c r="C91" s="444"/>
      <c r="D91" s="444"/>
      <c r="E91" s="444"/>
      <c r="F91" s="445"/>
      <c r="G91" s="25" t="s">
        <v>67</v>
      </c>
      <c r="H91" s="82" t="s">
        <v>960</v>
      </c>
      <c r="I91" s="25" t="s">
        <v>68</v>
      </c>
      <c r="J91" s="82" t="s">
        <v>292</v>
      </c>
      <c r="K91" s="25" t="s">
        <v>72</v>
      </c>
      <c r="L91" s="472" t="s">
        <v>292</v>
      </c>
      <c r="M91" s="472"/>
      <c r="N91" s="106" t="s">
        <v>24</v>
      </c>
      <c r="O91" s="472" t="s">
        <v>379</v>
      </c>
      <c r="P91" s="473"/>
      <c r="Q91"/>
    </row>
    <row r="92" spans="1:19" s="1" customFormat="1" ht="13.5" customHeight="1">
      <c r="A92" s="24" t="s">
        <v>69</v>
      </c>
      <c r="B92" s="412" t="s">
        <v>957</v>
      </c>
      <c r="C92" s="387"/>
      <c r="D92" s="387"/>
      <c r="E92" s="387"/>
      <c r="F92" s="387"/>
      <c r="G92" s="387"/>
      <c r="H92" s="387"/>
      <c r="I92" s="388"/>
      <c r="J92" s="86" t="s">
        <v>25</v>
      </c>
      <c r="K92" s="412" t="s">
        <v>961</v>
      </c>
      <c r="L92" s="387"/>
      <c r="M92" s="387"/>
      <c r="N92" s="387"/>
      <c r="O92" s="387"/>
      <c r="P92" s="388"/>
      <c r="Q92"/>
    </row>
    <row r="93" spans="1:19">
      <c r="A93" s="468"/>
      <c r="B93" s="468"/>
      <c r="C93" s="468"/>
      <c r="D93" s="468"/>
      <c r="E93" s="468"/>
      <c r="F93" s="468"/>
      <c r="G93" s="468"/>
      <c r="H93" s="468"/>
      <c r="I93" s="468"/>
      <c r="J93" s="468"/>
      <c r="K93" s="468"/>
      <c r="L93" s="468"/>
      <c r="M93" s="468"/>
      <c r="N93" s="468"/>
      <c r="O93" s="468"/>
      <c r="P93" s="468"/>
    </row>
    <row r="94" spans="1:19" s="1" customFormat="1" ht="13.5" customHeight="1">
      <c r="A94" s="24" t="s">
        <v>66</v>
      </c>
      <c r="B94" s="444" t="s">
        <v>959</v>
      </c>
      <c r="C94" s="444"/>
      <c r="D94" s="444"/>
      <c r="E94" s="444"/>
      <c r="F94" s="445"/>
      <c r="G94" s="25" t="s">
        <v>67</v>
      </c>
      <c r="H94" s="82" t="s">
        <v>960</v>
      </c>
      <c r="I94" s="25" t="s">
        <v>68</v>
      </c>
      <c r="J94" s="82" t="s">
        <v>292</v>
      </c>
      <c r="K94" s="25" t="s">
        <v>72</v>
      </c>
      <c r="L94" s="472" t="s">
        <v>292</v>
      </c>
      <c r="M94" s="472"/>
      <c r="N94" s="106" t="s">
        <v>24</v>
      </c>
      <c r="O94" s="472" t="s">
        <v>379</v>
      </c>
      <c r="P94" s="473"/>
      <c r="Q94"/>
    </row>
    <row r="95" spans="1:19" s="1" customFormat="1" ht="13.5" customHeight="1">
      <c r="A95" s="24" t="s">
        <v>69</v>
      </c>
      <c r="B95" s="412" t="s">
        <v>957</v>
      </c>
      <c r="C95" s="387"/>
      <c r="D95" s="387"/>
      <c r="E95" s="387"/>
      <c r="F95" s="387"/>
      <c r="G95" s="387"/>
      <c r="H95" s="387"/>
      <c r="I95" s="388"/>
      <c r="J95" s="86" t="s">
        <v>25</v>
      </c>
      <c r="K95" s="412" t="s">
        <v>961</v>
      </c>
      <c r="L95" s="387"/>
      <c r="M95" s="387"/>
      <c r="N95" s="387"/>
      <c r="O95" s="387"/>
      <c r="P95" s="388"/>
      <c r="Q95"/>
    </row>
    <row r="96" spans="1:19">
      <c r="A96" s="474"/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</row>
    <row r="97" spans="1:19" s="8" customFormat="1">
      <c r="A97" s="390" t="s">
        <v>558</v>
      </c>
      <c r="B97" s="391"/>
      <c r="C97" s="391"/>
      <c r="D97" s="391"/>
      <c r="E97" s="392"/>
      <c r="F97" s="464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/>
      <c r="R97" s="22"/>
      <c r="S97" s="22"/>
    </row>
    <row r="98" spans="1:19" s="1" customFormat="1" ht="13.5" customHeight="1">
      <c r="A98" s="24" t="s">
        <v>66</v>
      </c>
      <c r="B98" s="444" t="s">
        <v>581</v>
      </c>
      <c r="C98" s="444"/>
      <c r="D98" s="444"/>
      <c r="E98" s="444"/>
      <c r="F98" s="445"/>
      <c r="G98" s="25" t="s">
        <v>67</v>
      </c>
      <c r="H98" s="82">
        <v>41883</v>
      </c>
      <c r="I98" s="25" t="s">
        <v>68</v>
      </c>
      <c r="J98" s="82" t="s">
        <v>292</v>
      </c>
      <c r="K98" s="25" t="s">
        <v>72</v>
      </c>
      <c r="L98" s="472" t="s">
        <v>422</v>
      </c>
      <c r="M98" s="472"/>
      <c r="N98" s="106" t="s">
        <v>24</v>
      </c>
      <c r="O98" s="472" t="s">
        <v>379</v>
      </c>
      <c r="P98" s="473"/>
      <c r="Q98"/>
    </row>
    <row r="99" spans="1:19" s="1" customFormat="1" ht="13.5" customHeight="1">
      <c r="A99" s="24" t="s">
        <v>69</v>
      </c>
      <c r="B99" s="412" t="s">
        <v>582</v>
      </c>
      <c r="C99" s="387"/>
      <c r="D99" s="387"/>
      <c r="E99" s="387"/>
      <c r="F99" s="387"/>
      <c r="G99" s="387"/>
      <c r="H99" s="387"/>
      <c r="I99" s="388"/>
      <c r="J99" s="86" t="s">
        <v>25</v>
      </c>
      <c r="K99" s="412" t="s">
        <v>583</v>
      </c>
      <c r="L99" s="387"/>
      <c r="M99" s="387"/>
      <c r="N99" s="387"/>
      <c r="O99" s="387"/>
      <c r="P99" s="388"/>
      <c r="Q99"/>
    </row>
    <row r="100" spans="1:19">
      <c r="A100" s="474"/>
      <c r="B100" s="474"/>
      <c r="C100" s="474"/>
      <c r="D100" s="474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</row>
    <row r="101" spans="1:19" s="8" customFormat="1">
      <c r="A101" s="390" t="s">
        <v>789</v>
      </c>
      <c r="B101" s="391"/>
      <c r="C101" s="391"/>
      <c r="D101" s="391"/>
      <c r="E101" s="392"/>
      <c r="F101" s="464"/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  <c r="Q101"/>
      <c r="R101" s="22"/>
      <c r="S101" s="22"/>
    </row>
    <row r="102" spans="1:19" s="1" customFormat="1" ht="13.5" customHeight="1">
      <c r="A102" s="24" t="s">
        <v>66</v>
      </c>
      <c r="B102" s="444" t="s">
        <v>802</v>
      </c>
      <c r="C102" s="444"/>
      <c r="D102" s="444"/>
      <c r="E102" s="444"/>
      <c r="F102" s="445"/>
      <c r="G102" s="25" t="s">
        <v>67</v>
      </c>
      <c r="H102" s="82" t="s">
        <v>292</v>
      </c>
      <c r="I102" s="25" t="s">
        <v>68</v>
      </c>
      <c r="J102" s="82" t="s">
        <v>292</v>
      </c>
      <c r="K102" s="25" t="s">
        <v>72</v>
      </c>
      <c r="L102" s="472" t="s">
        <v>292</v>
      </c>
      <c r="M102" s="472"/>
      <c r="N102" s="106" t="s">
        <v>24</v>
      </c>
      <c r="O102" s="472" t="s">
        <v>671</v>
      </c>
      <c r="P102" s="473"/>
      <c r="Q102"/>
    </row>
    <row r="103" spans="1:19" s="1" customFormat="1" ht="13.5" customHeight="1">
      <c r="A103" s="24" t="s">
        <v>69</v>
      </c>
      <c r="B103" s="412" t="s">
        <v>706</v>
      </c>
      <c r="C103" s="387"/>
      <c r="D103" s="387"/>
      <c r="E103" s="387"/>
      <c r="F103" s="387"/>
      <c r="G103" s="387"/>
      <c r="H103" s="387"/>
      <c r="I103" s="388"/>
      <c r="J103" s="86" t="s">
        <v>25</v>
      </c>
      <c r="K103" s="412" t="s">
        <v>380</v>
      </c>
      <c r="L103" s="387"/>
      <c r="M103" s="387"/>
      <c r="N103" s="387"/>
      <c r="O103" s="387"/>
      <c r="P103" s="388"/>
      <c r="Q103"/>
    </row>
    <row r="104" spans="1:19">
      <c r="A104" s="468"/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</row>
    <row r="105" spans="1:19" s="1" customFormat="1" ht="13.5" customHeight="1">
      <c r="A105" s="24" t="s">
        <v>66</v>
      </c>
      <c r="B105" s="444" t="s">
        <v>803</v>
      </c>
      <c r="C105" s="444"/>
      <c r="D105" s="444"/>
      <c r="E105" s="444"/>
      <c r="F105" s="445"/>
      <c r="G105" s="25" t="s">
        <v>67</v>
      </c>
      <c r="H105" s="82" t="s">
        <v>292</v>
      </c>
      <c r="I105" s="25" t="s">
        <v>68</v>
      </c>
      <c r="J105" s="82" t="s">
        <v>292</v>
      </c>
      <c r="K105" s="25" t="s">
        <v>72</v>
      </c>
      <c r="L105" s="472" t="s">
        <v>292</v>
      </c>
      <c r="M105" s="472"/>
      <c r="N105" s="106" t="s">
        <v>24</v>
      </c>
      <c r="O105" s="472" t="s">
        <v>671</v>
      </c>
      <c r="P105" s="473"/>
      <c r="Q105"/>
    </row>
    <row r="106" spans="1:19" s="1" customFormat="1" ht="13.5" customHeight="1">
      <c r="A106" s="24" t="s">
        <v>69</v>
      </c>
      <c r="B106" s="412" t="s">
        <v>706</v>
      </c>
      <c r="C106" s="387"/>
      <c r="D106" s="387"/>
      <c r="E106" s="387"/>
      <c r="F106" s="387"/>
      <c r="G106" s="387"/>
      <c r="H106" s="387"/>
      <c r="I106" s="388"/>
      <c r="J106" s="86" t="s">
        <v>25</v>
      </c>
      <c r="K106" s="412" t="s">
        <v>380</v>
      </c>
      <c r="L106" s="387"/>
      <c r="M106" s="387"/>
      <c r="N106" s="387"/>
      <c r="O106" s="387"/>
      <c r="P106" s="388"/>
      <c r="Q106"/>
    </row>
    <row r="107" spans="1:19">
      <c r="A107" s="468"/>
      <c r="B107" s="468"/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</row>
    <row r="108" spans="1:19" s="1" customFormat="1" ht="13.5" customHeight="1">
      <c r="A108" s="24" t="s">
        <v>66</v>
      </c>
      <c r="B108" s="444" t="s">
        <v>804</v>
      </c>
      <c r="C108" s="444"/>
      <c r="D108" s="444"/>
      <c r="E108" s="444"/>
      <c r="F108" s="445"/>
      <c r="G108" s="25" t="s">
        <v>67</v>
      </c>
      <c r="H108" s="82" t="s">
        <v>292</v>
      </c>
      <c r="I108" s="25" t="s">
        <v>68</v>
      </c>
      <c r="J108" s="82" t="s">
        <v>292</v>
      </c>
      <c r="K108" s="25" t="s">
        <v>72</v>
      </c>
      <c r="L108" s="472" t="s">
        <v>292</v>
      </c>
      <c r="M108" s="472"/>
      <c r="N108" s="106" t="s">
        <v>24</v>
      </c>
      <c r="O108" s="472" t="s">
        <v>671</v>
      </c>
      <c r="P108" s="473"/>
      <c r="Q108"/>
    </row>
    <row r="109" spans="1:19" s="1" customFormat="1" ht="13.5" customHeight="1">
      <c r="A109" s="24" t="s">
        <v>69</v>
      </c>
      <c r="B109" s="412" t="s">
        <v>706</v>
      </c>
      <c r="C109" s="387"/>
      <c r="D109" s="387"/>
      <c r="E109" s="387"/>
      <c r="F109" s="387"/>
      <c r="G109" s="387"/>
      <c r="H109" s="387"/>
      <c r="I109" s="388"/>
      <c r="J109" s="86" t="s">
        <v>25</v>
      </c>
      <c r="K109" s="412" t="s">
        <v>380</v>
      </c>
      <c r="L109" s="387"/>
      <c r="M109" s="387"/>
      <c r="N109" s="387"/>
      <c r="O109" s="387"/>
      <c r="P109" s="388"/>
      <c r="Q109"/>
    </row>
    <row r="110" spans="1:19">
      <c r="A110" s="468"/>
      <c r="B110" s="468"/>
      <c r="C110" s="468"/>
      <c r="D110" s="468"/>
      <c r="E110" s="468"/>
      <c r="F110" s="468"/>
      <c r="G110" s="468"/>
      <c r="H110" s="468"/>
      <c r="I110" s="468"/>
      <c r="J110" s="468"/>
      <c r="K110" s="468"/>
      <c r="L110" s="468"/>
      <c r="M110" s="468"/>
      <c r="N110" s="468"/>
      <c r="O110" s="468"/>
      <c r="P110" s="468"/>
    </row>
    <row r="111" spans="1:19" s="1" customFormat="1" ht="13.5" customHeight="1">
      <c r="A111" s="24" t="s">
        <v>66</v>
      </c>
      <c r="B111" s="444" t="s">
        <v>805</v>
      </c>
      <c r="C111" s="444"/>
      <c r="D111" s="444"/>
      <c r="E111" s="444"/>
      <c r="F111" s="445"/>
      <c r="G111" s="25" t="s">
        <v>67</v>
      </c>
      <c r="H111" s="82" t="s">
        <v>292</v>
      </c>
      <c r="I111" s="25" t="s">
        <v>68</v>
      </c>
      <c r="J111" s="82" t="s">
        <v>292</v>
      </c>
      <c r="K111" s="25" t="s">
        <v>72</v>
      </c>
      <c r="L111" s="472" t="s">
        <v>292</v>
      </c>
      <c r="M111" s="472"/>
      <c r="N111" s="106" t="s">
        <v>24</v>
      </c>
      <c r="O111" s="472" t="s">
        <v>671</v>
      </c>
      <c r="P111" s="473"/>
      <c r="Q111"/>
    </row>
    <row r="112" spans="1:19" s="1" customFormat="1" ht="13.5" customHeight="1">
      <c r="A112" s="24" t="s">
        <v>69</v>
      </c>
      <c r="B112" s="412" t="s">
        <v>706</v>
      </c>
      <c r="C112" s="387"/>
      <c r="D112" s="387"/>
      <c r="E112" s="387"/>
      <c r="F112" s="387"/>
      <c r="G112" s="387"/>
      <c r="H112" s="387"/>
      <c r="I112" s="388"/>
      <c r="J112" s="86" t="s">
        <v>25</v>
      </c>
      <c r="K112" s="412" t="s">
        <v>380</v>
      </c>
      <c r="L112" s="387"/>
      <c r="M112" s="387"/>
      <c r="N112" s="387"/>
      <c r="O112" s="387"/>
      <c r="P112" s="388"/>
      <c r="Q112"/>
    </row>
    <row r="113" spans="1:19">
      <c r="A113" s="474"/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</row>
    <row r="114" spans="1:19" s="1" customFormat="1" ht="13.5" customHeight="1">
      <c r="A114" s="24" t="s">
        <v>66</v>
      </c>
      <c r="B114" s="444" t="s">
        <v>966</v>
      </c>
      <c r="C114" s="444"/>
      <c r="D114" s="444"/>
      <c r="E114" s="444"/>
      <c r="F114" s="445"/>
      <c r="G114" s="25" t="s">
        <v>67</v>
      </c>
      <c r="H114" s="82" t="s">
        <v>292</v>
      </c>
      <c r="I114" s="25" t="s">
        <v>68</v>
      </c>
      <c r="J114" s="82" t="s">
        <v>292</v>
      </c>
      <c r="K114" s="25" t="s">
        <v>72</v>
      </c>
      <c r="L114" s="472" t="s">
        <v>292</v>
      </c>
      <c r="M114" s="472"/>
      <c r="N114" s="106" t="s">
        <v>24</v>
      </c>
      <c r="O114" s="472" t="s">
        <v>671</v>
      </c>
      <c r="P114" s="473"/>
      <c r="Q114"/>
    </row>
    <row r="115" spans="1:19" s="1" customFormat="1" ht="13.5" customHeight="1">
      <c r="A115" s="24" t="s">
        <v>69</v>
      </c>
      <c r="B115" s="412" t="s">
        <v>967</v>
      </c>
      <c r="C115" s="387"/>
      <c r="D115" s="387"/>
      <c r="E115" s="387"/>
      <c r="F115" s="387"/>
      <c r="G115" s="387"/>
      <c r="H115" s="387"/>
      <c r="I115" s="388"/>
      <c r="J115" s="86" t="s">
        <v>25</v>
      </c>
      <c r="K115" s="412" t="s">
        <v>48</v>
      </c>
      <c r="L115" s="387"/>
      <c r="M115" s="387"/>
      <c r="N115" s="387"/>
      <c r="O115" s="387"/>
      <c r="P115" s="388"/>
      <c r="Q115"/>
    </row>
    <row r="116" spans="1:19">
      <c r="A116" s="468"/>
      <c r="B116" s="468"/>
      <c r="C116" s="468"/>
      <c r="D116" s="468"/>
      <c r="E116" s="468"/>
      <c r="F116" s="468"/>
      <c r="G116" s="468"/>
      <c r="H116" s="468"/>
      <c r="I116" s="468"/>
      <c r="J116" s="468"/>
      <c r="K116" s="468"/>
      <c r="L116" s="468"/>
      <c r="M116" s="468"/>
      <c r="N116" s="468"/>
      <c r="O116" s="468"/>
      <c r="P116" s="468"/>
    </row>
    <row r="117" spans="1:19" s="1" customFormat="1" ht="13.5" customHeight="1">
      <c r="A117" s="24" t="s">
        <v>66</v>
      </c>
      <c r="B117" s="444" t="s">
        <v>968</v>
      </c>
      <c r="C117" s="444"/>
      <c r="D117" s="444"/>
      <c r="E117" s="444"/>
      <c r="F117" s="445"/>
      <c r="G117" s="25" t="s">
        <v>67</v>
      </c>
      <c r="H117" s="82" t="s">
        <v>292</v>
      </c>
      <c r="I117" s="25" t="s">
        <v>68</v>
      </c>
      <c r="J117" s="82" t="s">
        <v>292</v>
      </c>
      <c r="K117" s="25" t="s">
        <v>72</v>
      </c>
      <c r="L117" s="472" t="s">
        <v>292</v>
      </c>
      <c r="M117" s="472"/>
      <c r="N117" s="106" t="s">
        <v>24</v>
      </c>
      <c r="O117" s="472" t="s">
        <v>671</v>
      </c>
      <c r="P117" s="473"/>
      <c r="Q117"/>
    </row>
    <row r="118" spans="1:19" s="1" customFormat="1" ht="13.5" customHeight="1">
      <c r="A118" s="24" t="s">
        <v>69</v>
      </c>
      <c r="B118" s="412" t="s">
        <v>967</v>
      </c>
      <c r="C118" s="387"/>
      <c r="D118" s="387"/>
      <c r="E118" s="387"/>
      <c r="F118" s="387"/>
      <c r="G118" s="387"/>
      <c r="H118" s="387"/>
      <c r="I118" s="388"/>
      <c r="J118" s="86" t="s">
        <v>25</v>
      </c>
      <c r="K118" s="412" t="s">
        <v>48</v>
      </c>
      <c r="L118" s="387"/>
      <c r="M118" s="387"/>
      <c r="N118" s="387"/>
      <c r="O118" s="387"/>
      <c r="P118" s="388"/>
      <c r="Q118"/>
    </row>
    <row r="119" spans="1:19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9" s="8" customFormat="1">
      <c r="A120" s="390" t="s">
        <v>165</v>
      </c>
      <c r="B120" s="391"/>
      <c r="C120" s="391"/>
      <c r="D120" s="391"/>
      <c r="E120" s="392"/>
      <c r="F120" s="464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/>
      <c r="R120" s="22"/>
      <c r="S120" s="22"/>
    </row>
    <row r="121" spans="1:19" s="1" customFormat="1" ht="13.5" customHeight="1">
      <c r="A121" s="24" t="s">
        <v>66</v>
      </c>
      <c r="B121" s="444" t="s">
        <v>652</v>
      </c>
      <c r="C121" s="444"/>
      <c r="D121" s="444"/>
      <c r="E121" s="444"/>
      <c r="F121" s="445"/>
      <c r="G121" s="25" t="s">
        <v>67</v>
      </c>
      <c r="H121" s="82">
        <v>41640</v>
      </c>
      <c r="I121" s="25" t="s">
        <v>68</v>
      </c>
      <c r="J121" s="82">
        <v>42004</v>
      </c>
      <c r="K121" s="25" t="s">
        <v>72</v>
      </c>
      <c r="L121" s="472" t="s">
        <v>369</v>
      </c>
      <c r="M121" s="472"/>
      <c r="N121" s="106" t="s">
        <v>24</v>
      </c>
      <c r="O121" s="472" t="s">
        <v>671</v>
      </c>
      <c r="P121" s="473"/>
      <c r="Q121"/>
    </row>
    <row r="122" spans="1:19" s="1" customFormat="1" ht="13.5" customHeight="1">
      <c r="A122" s="24" t="s">
        <v>69</v>
      </c>
      <c r="B122" s="412" t="s">
        <v>983</v>
      </c>
      <c r="C122" s="387"/>
      <c r="D122" s="387"/>
      <c r="E122" s="387"/>
      <c r="F122" s="387"/>
      <c r="G122" s="387"/>
      <c r="H122" s="387"/>
      <c r="I122" s="388"/>
      <c r="J122" s="86" t="s">
        <v>25</v>
      </c>
      <c r="K122" s="412" t="s">
        <v>642</v>
      </c>
      <c r="L122" s="387"/>
      <c r="M122" s="387"/>
      <c r="N122" s="387"/>
      <c r="O122" s="387"/>
      <c r="P122" s="388"/>
      <c r="Q122"/>
    </row>
    <row r="123" spans="1:19">
      <c r="A123" s="468"/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</row>
    <row r="124" spans="1:19" s="1" customFormat="1" ht="13.5" customHeight="1">
      <c r="A124" s="24" t="s">
        <v>66</v>
      </c>
      <c r="B124" s="444" t="s">
        <v>984</v>
      </c>
      <c r="C124" s="444"/>
      <c r="D124" s="444"/>
      <c r="E124" s="444"/>
      <c r="F124" s="445"/>
      <c r="G124" s="25" t="s">
        <v>67</v>
      </c>
      <c r="H124" s="82">
        <v>41852</v>
      </c>
      <c r="I124" s="25" t="s">
        <v>68</v>
      </c>
      <c r="J124" s="82">
        <v>42216</v>
      </c>
      <c r="K124" s="25" t="s">
        <v>72</v>
      </c>
      <c r="L124" s="472" t="s">
        <v>369</v>
      </c>
      <c r="M124" s="472"/>
      <c r="N124" s="106" t="s">
        <v>24</v>
      </c>
      <c r="O124" s="472" t="s">
        <v>379</v>
      </c>
      <c r="P124" s="473"/>
      <c r="Q124"/>
    </row>
    <row r="125" spans="1:19" s="1" customFormat="1" ht="13.5" customHeight="1">
      <c r="A125" s="24" t="s">
        <v>69</v>
      </c>
      <c r="B125" s="412" t="s">
        <v>985</v>
      </c>
      <c r="C125" s="387"/>
      <c r="D125" s="387"/>
      <c r="E125" s="387"/>
      <c r="F125" s="387"/>
      <c r="G125" s="387"/>
      <c r="H125" s="387"/>
      <c r="I125" s="388"/>
      <c r="J125" s="86" t="s">
        <v>25</v>
      </c>
      <c r="K125" s="412" t="s">
        <v>670</v>
      </c>
      <c r="L125" s="387"/>
      <c r="M125" s="387"/>
      <c r="N125" s="387"/>
      <c r="O125" s="387"/>
      <c r="P125" s="388"/>
      <c r="Q125"/>
    </row>
    <row r="126" spans="1:19">
      <c r="A126" s="468"/>
      <c r="B126" s="468"/>
      <c r="C126" s="468"/>
      <c r="D126" s="468"/>
      <c r="E126" s="468"/>
      <c r="F126" s="468"/>
      <c r="G126" s="468"/>
      <c r="H126" s="468"/>
      <c r="I126" s="468"/>
      <c r="J126" s="468"/>
      <c r="K126" s="468"/>
      <c r="L126" s="468"/>
      <c r="M126" s="468"/>
      <c r="N126" s="468"/>
      <c r="O126" s="468"/>
      <c r="P126" s="468"/>
    </row>
    <row r="127" spans="1:19" s="1" customFormat="1" ht="13.5" customHeight="1">
      <c r="A127" s="24" t="s">
        <v>66</v>
      </c>
      <c r="B127" s="444" t="s">
        <v>986</v>
      </c>
      <c r="C127" s="444"/>
      <c r="D127" s="444"/>
      <c r="E127" s="444"/>
      <c r="F127" s="445"/>
      <c r="G127" s="25" t="s">
        <v>67</v>
      </c>
      <c r="H127" s="82">
        <v>41852</v>
      </c>
      <c r="I127" s="25" t="s">
        <v>68</v>
      </c>
      <c r="J127" s="82">
        <v>42216</v>
      </c>
      <c r="K127" s="25" t="s">
        <v>72</v>
      </c>
      <c r="L127" s="472" t="s">
        <v>369</v>
      </c>
      <c r="M127" s="472"/>
      <c r="N127" s="106" t="s">
        <v>24</v>
      </c>
      <c r="O127" s="472" t="s">
        <v>379</v>
      </c>
      <c r="P127" s="473"/>
      <c r="Q127"/>
    </row>
    <row r="128" spans="1:19" s="1" customFormat="1" ht="13.5" customHeight="1">
      <c r="A128" s="24" t="s">
        <v>69</v>
      </c>
      <c r="B128" s="412" t="s">
        <v>985</v>
      </c>
      <c r="C128" s="387"/>
      <c r="D128" s="387"/>
      <c r="E128" s="387"/>
      <c r="F128" s="387"/>
      <c r="G128" s="387"/>
      <c r="H128" s="387"/>
      <c r="I128" s="388"/>
      <c r="J128" s="86" t="s">
        <v>25</v>
      </c>
      <c r="K128" s="412" t="s">
        <v>670</v>
      </c>
      <c r="L128" s="387"/>
      <c r="M128" s="387"/>
      <c r="N128" s="387"/>
      <c r="O128" s="387"/>
      <c r="P128" s="388"/>
      <c r="Q128"/>
    </row>
    <row r="129" spans="1:19">
      <c r="A129" s="468"/>
      <c r="B129" s="468"/>
      <c r="C129" s="468"/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</row>
    <row r="130" spans="1:19" s="1" customFormat="1" ht="13.5" customHeight="1">
      <c r="A130" s="24" t="s">
        <v>66</v>
      </c>
      <c r="B130" s="444" t="s">
        <v>987</v>
      </c>
      <c r="C130" s="444"/>
      <c r="D130" s="444"/>
      <c r="E130" s="444"/>
      <c r="F130" s="445"/>
      <c r="G130" s="25" t="s">
        <v>67</v>
      </c>
      <c r="H130" s="82">
        <v>41821</v>
      </c>
      <c r="I130" s="25" t="s">
        <v>68</v>
      </c>
      <c r="J130" s="82">
        <v>42216</v>
      </c>
      <c r="K130" s="25" t="s">
        <v>72</v>
      </c>
      <c r="L130" s="472" t="s">
        <v>369</v>
      </c>
      <c r="M130" s="472"/>
      <c r="N130" s="106" t="s">
        <v>24</v>
      </c>
      <c r="O130" s="472" t="s">
        <v>379</v>
      </c>
      <c r="P130" s="473"/>
      <c r="Q130"/>
    </row>
    <row r="131" spans="1:19" s="1" customFormat="1" ht="13.5" customHeight="1">
      <c r="A131" s="24" t="s">
        <v>69</v>
      </c>
      <c r="B131" s="412" t="s">
        <v>985</v>
      </c>
      <c r="C131" s="387"/>
      <c r="D131" s="387"/>
      <c r="E131" s="387"/>
      <c r="F131" s="387"/>
      <c r="G131" s="387"/>
      <c r="H131" s="387"/>
      <c r="I131" s="388"/>
      <c r="J131" s="86" t="s">
        <v>25</v>
      </c>
      <c r="K131" s="412" t="s">
        <v>670</v>
      </c>
      <c r="L131" s="387"/>
      <c r="M131" s="387"/>
      <c r="N131" s="387"/>
      <c r="O131" s="387"/>
      <c r="P131" s="388"/>
      <c r="Q131"/>
    </row>
    <row r="132" spans="1:19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</row>
    <row r="133" spans="1:19" s="8" customFormat="1">
      <c r="A133" s="390" t="s">
        <v>992</v>
      </c>
      <c r="B133" s="391"/>
      <c r="C133" s="391"/>
      <c r="D133" s="391"/>
      <c r="E133" s="392"/>
      <c r="F133" s="464"/>
      <c r="G133" s="465"/>
      <c r="H133" s="465"/>
      <c r="I133" s="465"/>
      <c r="J133" s="465"/>
      <c r="K133" s="465"/>
      <c r="L133" s="465"/>
      <c r="M133" s="465"/>
      <c r="N133" s="465"/>
      <c r="O133" s="465"/>
      <c r="P133" s="465"/>
      <c r="Q133"/>
      <c r="R133" s="22"/>
      <c r="S133" s="22"/>
    </row>
    <row r="134" spans="1:19" s="1" customFormat="1" ht="13.5" customHeight="1">
      <c r="A134" s="24" t="s">
        <v>66</v>
      </c>
      <c r="B134" s="444" t="s">
        <v>993</v>
      </c>
      <c r="C134" s="444"/>
      <c r="D134" s="444"/>
      <c r="E134" s="444"/>
      <c r="F134" s="445"/>
      <c r="G134" s="25" t="s">
        <v>67</v>
      </c>
      <c r="H134" s="82" t="s">
        <v>994</v>
      </c>
      <c r="I134" s="25" t="s">
        <v>68</v>
      </c>
      <c r="J134" s="82">
        <v>42083</v>
      </c>
      <c r="K134" s="25" t="s">
        <v>72</v>
      </c>
      <c r="L134" s="472" t="s">
        <v>292</v>
      </c>
      <c r="M134" s="472"/>
      <c r="N134" s="106" t="s">
        <v>24</v>
      </c>
      <c r="O134" s="472" t="s">
        <v>671</v>
      </c>
      <c r="P134" s="473"/>
      <c r="Q134"/>
    </row>
    <row r="135" spans="1:19" s="1" customFormat="1" ht="13.5" customHeight="1">
      <c r="A135" s="24" t="s">
        <v>69</v>
      </c>
      <c r="B135" s="412" t="s">
        <v>292</v>
      </c>
      <c r="C135" s="387"/>
      <c r="D135" s="387"/>
      <c r="E135" s="387"/>
      <c r="F135" s="387"/>
      <c r="G135" s="387"/>
      <c r="H135" s="387"/>
      <c r="I135" s="388"/>
      <c r="J135" s="86" t="s">
        <v>25</v>
      </c>
      <c r="K135" s="412" t="s">
        <v>48</v>
      </c>
      <c r="L135" s="387"/>
      <c r="M135" s="387"/>
      <c r="N135" s="387"/>
      <c r="O135" s="387"/>
      <c r="P135" s="388"/>
      <c r="Q135"/>
    </row>
    <row r="136" spans="1:19">
      <c r="A136" s="468"/>
      <c r="B136" s="468"/>
      <c r="C136" s="468"/>
      <c r="D136" s="468"/>
      <c r="E136" s="468"/>
      <c r="F136" s="468"/>
      <c r="G136" s="468"/>
      <c r="H136" s="468"/>
      <c r="I136" s="468"/>
      <c r="J136" s="468"/>
      <c r="K136" s="468"/>
      <c r="L136" s="468"/>
      <c r="M136" s="468"/>
      <c r="N136" s="468"/>
      <c r="O136" s="468"/>
      <c r="P136" s="468"/>
    </row>
    <row r="137" spans="1:19" s="8" customFormat="1">
      <c r="A137" s="390" t="s">
        <v>1001</v>
      </c>
      <c r="B137" s="391"/>
      <c r="C137" s="391"/>
      <c r="D137" s="391"/>
      <c r="E137" s="392"/>
      <c r="F137" s="464"/>
      <c r="G137" s="465"/>
      <c r="H137" s="465"/>
      <c r="I137" s="465"/>
      <c r="J137" s="465"/>
      <c r="K137" s="465"/>
      <c r="L137" s="465"/>
      <c r="M137" s="465"/>
      <c r="N137" s="465"/>
      <c r="O137" s="465"/>
      <c r="P137" s="465"/>
      <c r="Q137"/>
      <c r="R137" s="22"/>
      <c r="S137" s="22"/>
    </row>
    <row r="138" spans="1:19" s="1" customFormat="1" ht="13.5" customHeight="1">
      <c r="A138" s="24" t="s">
        <v>66</v>
      </c>
      <c r="B138" s="444" t="s">
        <v>1006</v>
      </c>
      <c r="C138" s="444"/>
      <c r="D138" s="444"/>
      <c r="E138" s="444"/>
      <c r="F138" s="445"/>
      <c r="G138" s="25" t="s">
        <v>67</v>
      </c>
      <c r="H138" s="82">
        <v>41925</v>
      </c>
      <c r="I138" s="25" t="s">
        <v>68</v>
      </c>
      <c r="J138" s="82">
        <v>41992</v>
      </c>
      <c r="K138" s="25" t="s">
        <v>72</v>
      </c>
      <c r="L138" s="472" t="s">
        <v>292</v>
      </c>
      <c r="M138" s="472"/>
      <c r="N138" s="106" t="s">
        <v>24</v>
      </c>
      <c r="O138" s="472" t="s">
        <v>671</v>
      </c>
      <c r="P138" s="473"/>
      <c r="Q138"/>
    </row>
    <row r="139" spans="1:19" s="1" customFormat="1" ht="13.5" customHeight="1">
      <c r="A139" s="24" t="s">
        <v>69</v>
      </c>
      <c r="B139" s="412" t="s">
        <v>822</v>
      </c>
      <c r="C139" s="387"/>
      <c r="D139" s="387"/>
      <c r="E139" s="387"/>
      <c r="F139" s="387"/>
      <c r="G139" s="387"/>
      <c r="H139" s="387"/>
      <c r="I139" s="388"/>
      <c r="J139" s="86" t="s">
        <v>25</v>
      </c>
      <c r="K139" s="412" t="s">
        <v>48</v>
      </c>
      <c r="L139" s="387"/>
      <c r="M139" s="387"/>
      <c r="N139" s="387"/>
      <c r="O139" s="387"/>
      <c r="P139" s="388"/>
      <c r="Q139"/>
    </row>
    <row r="140" spans="1:19">
      <c r="A140" s="468"/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</row>
    <row r="141" spans="1:19" s="8" customFormat="1">
      <c r="A141" s="390" t="s">
        <v>810</v>
      </c>
      <c r="B141" s="391"/>
      <c r="C141" s="391"/>
      <c r="D141" s="391"/>
      <c r="E141" s="392"/>
      <c r="F141" s="464"/>
      <c r="G141" s="465"/>
      <c r="H141" s="465"/>
      <c r="I141" s="465"/>
      <c r="J141" s="465"/>
      <c r="K141" s="465"/>
      <c r="L141" s="465"/>
      <c r="M141" s="465"/>
      <c r="N141" s="465"/>
      <c r="O141" s="465"/>
      <c r="P141" s="465"/>
      <c r="Q141"/>
      <c r="R141" s="22"/>
      <c r="S141" s="22"/>
    </row>
    <row r="142" spans="1:19" s="1" customFormat="1" ht="13.5" customHeight="1">
      <c r="A142" s="24" t="s">
        <v>66</v>
      </c>
      <c r="B142" s="444" t="s">
        <v>821</v>
      </c>
      <c r="C142" s="444"/>
      <c r="D142" s="444"/>
      <c r="E142" s="444"/>
      <c r="F142" s="445"/>
      <c r="G142" s="25" t="s">
        <v>67</v>
      </c>
      <c r="H142" s="82" t="s">
        <v>292</v>
      </c>
      <c r="I142" s="25" t="s">
        <v>68</v>
      </c>
      <c r="J142" s="82">
        <v>42088</v>
      </c>
      <c r="K142" s="25" t="s">
        <v>72</v>
      </c>
      <c r="L142" s="472" t="s">
        <v>292</v>
      </c>
      <c r="M142" s="472"/>
      <c r="N142" s="106" t="s">
        <v>24</v>
      </c>
      <c r="O142" s="472" t="s">
        <v>292</v>
      </c>
      <c r="P142" s="473"/>
      <c r="Q142"/>
    </row>
    <row r="143" spans="1:19" s="1" customFormat="1" ht="13.5" customHeight="1">
      <c r="A143" s="24" t="s">
        <v>69</v>
      </c>
      <c r="B143" s="412" t="s">
        <v>822</v>
      </c>
      <c r="C143" s="387"/>
      <c r="D143" s="387"/>
      <c r="E143" s="387"/>
      <c r="F143" s="387"/>
      <c r="G143" s="387"/>
      <c r="H143" s="387"/>
      <c r="I143" s="388"/>
      <c r="J143" s="86" t="s">
        <v>25</v>
      </c>
      <c r="K143" s="412" t="s">
        <v>292</v>
      </c>
      <c r="L143" s="387"/>
      <c r="M143" s="387"/>
      <c r="N143" s="387"/>
      <c r="O143" s="387"/>
      <c r="P143" s="388"/>
      <c r="Q143"/>
    </row>
    <row r="144" spans="1:19">
      <c r="A144" s="468"/>
      <c r="B144" s="468"/>
      <c r="C144" s="468"/>
      <c r="D144" s="468"/>
      <c r="E144" s="468"/>
      <c r="F144" s="468"/>
      <c r="G144" s="468"/>
      <c r="H144" s="468"/>
      <c r="I144" s="468"/>
      <c r="J144" s="468"/>
      <c r="K144" s="468"/>
      <c r="L144" s="468"/>
      <c r="M144" s="468"/>
      <c r="N144" s="468"/>
      <c r="O144" s="468"/>
      <c r="P144" s="468"/>
    </row>
    <row r="145" spans="1:19" s="1" customFormat="1" ht="13.5" customHeight="1">
      <c r="A145" s="24" t="s">
        <v>66</v>
      </c>
      <c r="B145" s="444" t="s">
        <v>823</v>
      </c>
      <c r="C145" s="444"/>
      <c r="D145" s="444"/>
      <c r="E145" s="444"/>
      <c r="F145" s="445"/>
      <c r="G145" s="25" t="s">
        <v>67</v>
      </c>
      <c r="H145" s="82" t="s">
        <v>292</v>
      </c>
      <c r="I145" s="25" t="s">
        <v>68</v>
      </c>
      <c r="J145" s="82">
        <v>42088</v>
      </c>
      <c r="K145" s="25" t="s">
        <v>72</v>
      </c>
      <c r="L145" s="472" t="s">
        <v>292</v>
      </c>
      <c r="M145" s="472"/>
      <c r="N145" s="106" t="s">
        <v>24</v>
      </c>
      <c r="O145" s="472" t="s">
        <v>292</v>
      </c>
      <c r="P145" s="473"/>
      <c r="Q145"/>
    </row>
    <row r="146" spans="1:19" s="1" customFormat="1" ht="13.5" customHeight="1">
      <c r="A146" s="24" t="s">
        <v>69</v>
      </c>
      <c r="B146" s="412" t="s">
        <v>822</v>
      </c>
      <c r="C146" s="387"/>
      <c r="D146" s="387"/>
      <c r="E146" s="387"/>
      <c r="F146" s="387"/>
      <c r="G146" s="387"/>
      <c r="H146" s="387"/>
      <c r="I146" s="388"/>
      <c r="J146" s="86" t="s">
        <v>25</v>
      </c>
      <c r="K146" s="412" t="s">
        <v>292</v>
      </c>
      <c r="L146" s="387"/>
      <c r="M146" s="387"/>
      <c r="N146" s="387"/>
      <c r="O146" s="387"/>
      <c r="P146" s="388"/>
      <c r="Q146"/>
    </row>
    <row r="147" spans="1:19">
      <c r="A147" s="468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</row>
    <row r="148" spans="1:19" s="1" customFormat="1" ht="13.5" customHeight="1">
      <c r="A148" s="24" t="s">
        <v>66</v>
      </c>
      <c r="B148" s="444" t="s">
        <v>824</v>
      </c>
      <c r="C148" s="444"/>
      <c r="D148" s="444"/>
      <c r="E148" s="444"/>
      <c r="F148" s="445"/>
      <c r="G148" s="25" t="s">
        <v>67</v>
      </c>
      <c r="H148" s="82" t="s">
        <v>292</v>
      </c>
      <c r="I148" s="25" t="s">
        <v>68</v>
      </c>
      <c r="J148" s="82">
        <v>42088</v>
      </c>
      <c r="K148" s="25" t="s">
        <v>72</v>
      </c>
      <c r="L148" s="472" t="s">
        <v>292</v>
      </c>
      <c r="M148" s="472"/>
      <c r="N148" s="106" t="s">
        <v>24</v>
      </c>
      <c r="O148" s="472" t="s">
        <v>292</v>
      </c>
      <c r="P148" s="473"/>
      <c r="Q148"/>
    </row>
    <row r="149" spans="1:19" s="1" customFormat="1" ht="13.5" customHeight="1">
      <c r="A149" s="24" t="s">
        <v>69</v>
      </c>
      <c r="B149" s="412" t="s">
        <v>822</v>
      </c>
      <c r="C149" s="387"/>
      <c r="D149" s="387"/>
      <c r="E149" s="387"/>
      <c r="F149" s="387"/>
      <c r="G149" s="387"/>
      <c r="H149" s="387"/>
      <c r="I149" s="388"/>
      <c r="J149" s="86" t="s">
        <v>25</v>
      </c>
      <c r="K149" s="412" t="s">
        <v>292</v>
      </c>
      <c r="L149" s="387"/>
      <c r="M149" s="387"/>
      <c r="N149" s="387"/>
      <c r="O149" s="387"/>
      <c r="P149" s="388"/>
      <c r="Q149"/>
    </row>
    <row r="150" spans="1:19">
      <c r="A150" s="468"/>
      <c r="B150" s="468"/>
      <c r="C150" s="468"/>
      <c r="D150" s="468"/>
      <c r="E150" s="468"/>
      <c r="F150" s="468"/>
      <c r="G150" s="468"/>
      <c r="H150" s="468"/>
      <c r="I150" s="468"/>
      <c r="J150" s="468"/>
      <c r="K150" s="468"/>
      <c r="L150" s="468"/>
      <c r="M150" s="468"/>
      <c r="N150" s="468"/>
      <c r="O150" s="468"/>
      <c r="P150" s="468"/>
    </row>
    <row r="151" spans="1:19" s="8" customFormat="1">
      <c r="A151" s="390" t="s">
        <v>166</v>
      </c>
      <c r="B151" s="391"/>
      <c r="C151" s="391"/>
      <c r="D151" s="391"/>
      <c r="E151" s="392"/>
      <c r="F151" s="464"/>
      <c r="G151" s="465"/>
      <c r="H151" s="465"/>
      <c r="I151" s="465"/>
      <c r="J151" s="465"/>
      <c r="K151" s="465"/>
      <c r="L151" s="465"/>
      <c r="M151" s="465"/>
      <c r="N151" s="465"/>
      <c r="O151" s="465"/>
      <c r="P151" s="465"/>
      <c r="Q151"/>
      <c r="R151" s="22"/>
      <c r="S151" s="22"/>
    </row>
    <row r="152" spans="1:19" s="1" customFormat="1" ht="13.5" customHeight="1">
      <c r="A152" s="24" t="s">
        <v>66</v>
      </c>
      <c r="B152" s="444" t="s">
        <v>842</v>
      </c>
      <c r="C152" s="444"/>
      <c r="D152" s="444"/>
      <c r="E152" s="444"/>
      <c r="F152" s="445"/>
      <c r="G152" s="25" t="s">
        <v>67</v>
      </c>
      <c r="H152" s="82">
        <v>41925</v>
      </c>
      <c r="I152" s="25" t="s">
        <v>68</v>
      </c>
      <c r="J152" s="82">
        <v>42090</v>
      </c>
      <c r="K152" s="25" t="s">
        <v>72</v>
      </c>
      <c r="L152" s="472" t="s">
        <v>641</v>
      </c>
      <c r="M152" s="472"/>
      <c r="N152" s="106" t="s">
        <v>24</v>
      </c>
      <c r="O152" s="472" t="s">
        <v>671</v>
      </c>
      <c r="P152" s="473"/>
      <c r="Q152"/>
    </row>
    <row r="153" spans="1:19" s="1" customFormat="1" ht="13.5" customHeight="1">
      <c r="A153" s="24" t="s">
        <v>69</v>
      </c>
      <c r="B153" s="412" t="s">
        <v>843</v>
      </c>
      <c r="C153" s="387"/>
      <c r="D153" s="387"/>
      <c r="E153" s="387"/>
      <c r="F153" s="387"/>
      <c r="G153" s="387"/>
      <c r="H153" s="387"/>
      <c r="I153" s="388"/>
      <c r="J153" s="86" t="s">
        <v>25</v>
      </c>
      <c r="K153" s="412" t="s">
        <v>48</v>
      </c>
      <c r="L153" s="387"/>
      <c r="M153" s="387"/>
      <c r="N153" s="387"/>
      <c r="O153" s="387"/>
      <c r="P153" s="388"/>
      <c r="Q153"/>
    </row>
    <row r="154" spans="1:19">
      <c r="A154" s="468"/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</row>
    <row r="155" spans="1:19" s="1" customFormat="1" ht="13.5" customHeight="1">
      <c r="A155" s="24" t="s">
        <v>66</v>
      </c>
      <c r="B155" s="444" t="s">
        <v>844</v>
      </c>
      <c r="C155" s="444"/>
      <c r="D155" s="444"/>
      <c r="E155" s="444"/>
      <c r="F155" s="445"/>
      <c r="G155" s="25" t="s">
        <v>67</v>
      </c>
      <c r="H155" s="82">
        <v>41925</v>
      </c>
      <c r="I155" s="25" t="s">
        <v>68</v>
      </c>
      <c r="J155" s="82">
        <v>42082</v>
      </c>
      <c r="K155" s="25" t="s">
        <v>72</v>
      </c>
      <c r="L155" s="472" t="s">
        <v>641</v>
      </c>
      <c r="M155" s="472"/>
      <c r="N155" s="106" t="s">
        <v>24</v>
      </c>
      <c r="O155" s="472" t="s">
        <v>671</v>
      </c>
      <c r="P155" s="473"/>
      <c r="Q155"/>
    </row>
    <row r="156" spans="1:19" s="1" customFormat="1" ht="13.5" customHeight="1">
      <c r="A156" s="24" t="s">
        <v>69</v>
      </c>
      <c r="B156" s="412" t="s">
        <v>665</v>
      </c>
      <c r="C156" s="387"/>
      <c r="D156" s="387"/>
      <c r="E156" s="387"/>
      <c r="F156" s="387"/>
      <c r="G156" s="387"/>
      <c r="H156" s="387"/>
      <c r="I156" s="388"/>
      <c r="J156" s="86" t="s">
        <v>25</v>
      </c>
      <c r="K156" s="412" t="s">
        <v>642</v>
      </c>
      <c r="L156" s="387"/>
      <c r="M156" s="387"/>
      <c r="N156" s="387"/>
      <c r="O156" s="387"/>
      <c r="P156" s="388"/>
      <c r="Q156"/>
    </row>
    <row r="157" spans="1:19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</row>
    <row r="158" spans="1:19" s="8" customFormat="1">
      <c r="A158" s="390" t="s">
        <v>657</v>
      </c>
      <c r="B158" s="391"/>
      <c r="C158" s="391"/>
      <c r="D158" s="391"/>
      <c r="E158" s="392"/>
      <c r="F158" s="464"/>
      <c r="G158" s="465"/>
      <c r="H158" s="465"/>
      <c r="I158" s="465"/>
      <c r="J158" s="465"/>
      <c r="K158" s="465"/>
      <c r="L158" s="465"/>
      <c r="M158" s="465"/>
      <c r="N158" s="465"/>
      <c r="O158" s="465"/>
      <c r="P158" s="465"/>
      <c r="Q158"/>
      <c r="R158" s="22"/>
      <c r="S158" s="22"/>
    </row>
    <row r="159" spans="1:19" s="1" customFormat="1" ht="13.5" customHeight="1">
      <c r="A159" s="24" t="s">
        <v>66</v>
      </c>
      <c r="B159" s="444" t="s">
        <v>664</v>
      </c>
      <c r="C159" s="444"/>
      <c r="D159" s="444"/>
      <c r="E159" s="444"/>
      <c r="F159" s="445"/>
      <c r="G159" s="25" t="s">
        <v>67</v>
      </c>
      <c r="H159" s="82">
        <v>41577</v>
      </c>
      <c r="I159" s="25" t="s">
        <v>68</v>
      </c>
      <c r="J159" s="82">
        <v>42307</v>
      </c>
      <c r="K159" s="25" t="s">
        <v>72</v>
      </c>
      <c r="L159" s="472" t="s">
        <v>422</v>
      </c>
      <c r="M159" s="472"/>
      <c r="N159" s="106" t="s">
        <v>24</v>
      </c>
      <c r="O159" s="472" t="s">
        <v>379</v>
      </c>
      <c r="P159" s="473"/>
      <c r="Q159"/>
    </row>
    <row r="160" spans="1:19" s="1" customFormat="1" ht="13.5" customHeight="1">
      <c r="A160" s="24" t="s">
        <v>69</v>
      </c>
      <c r="B160" s="412" t="s">
        <v>665</v>
      </c>
      <c r="C160" s="387"/>
      <c r="D160" s="387"/>
      <c r="E160" s="387"/>
      <c r="F160" s="387"/>
      <c r="G160" s="387"/>
      <c r="H160" s="387"/>
      <c r="I160" s="388"/>
      <c r="J160" s="86" t="s">
        <v>25</v>
      </c>
      <c r="K160" s="412" t="s">
        <v>670</v>
      </c>
      <c r="L160" s="387"/>
      <c r="M160" s="387"/>
      <c r="N160" s="387"/>
      <c r="O160" s="387"/>
      <c r="P160" s="388"/>
      <c r="Q160"/>
    </row>
    <row r="161" spans="1:19">
      <c r="A161" s="468"/>
      <c r="B161" s="468"/>
      <c r="C161" s="468"/>
      <c r="D161" s="468"/>
      <c r="E161" s="468"/>
      <c r="F161" s="468"/>
      <c r="G161" s="468"/>
      <c r="H161" s="468"/>
      <c r="I161" s="468"/>
      <c r="J161" s="468"/>
      <c r="K161" s="468"/>
      <c r="L161" s="468"/>
      <c r="M161" s="468"/>
      <c r="N161" s="468"/>
      <c r="O161" s="468"/>
      <c r="P161" s="468"/>
    </row>
    <row r="162" spans="1:19" s="1" customFormat="1" ht="13.5" customHeight="1">
      <c r="A162" s="24" t="s">
        <v>66</v>
      </c>
      <c r="B162" s="444" t="s">
        <v>666</v>
      </c>
      <c r="C162" s="444"/>
      <c r="D162" s="444"/>
      <c r="E162" s="444"/>
      <c r="F162" s="445"/>
      <c r="G162" s="25" t="s">
        <v>67</v>
      </c>
      <c r="H162" s="82">
        <v>41925</v>
      </c>
      <c r="I162" s="25" t="s">
        <v>68</v>
      </c>
      <c r="J162" s="82">
        <v>42090</v>
      </c>
      <c r="K162" s="25" t="s">
        <v>72</v>
      </c>
      <c r="L162" s="472" t="s">
        <v>422</v>
      </c>
      <c r="M162" s="472"/>
      <c r="N162" s="106" t="s">
        <v>24</v>
      </c>
      <c r="O162" s="472" t="s">
        <v>671</v>
      </c>
      <c r="P162" s="473"/>
      <c r="Q162"/>
    </row>
    <row r="163" spans="1:19" s="1" customFormat="1" ht="13.5" customHeight="1">
      <c r="A163" s="24" t="s">
        <v>69</v>
      </c>
      <c r="B163" s="412" t="s">
        <v>667</v>
      </c>
      <c r="C163" s="387"/>
      <c r="D163" s="387"/>
      <c r="E163" s="387"/>
      <c r="F163" s="387"/>
      <c r="G163" s="387"/>
      <c r="H163" s="387"/>
      <c r="I163" s="388"/>
      <c r="J163" s="86" t="s">
        <v>25</v>
      </c>
      <c r="K163" s="412" t="s">
        <v>48</v>
      </c>
      <c r="L163" s="387"/>
      <c r="M163" s="387"/>
      <c r="N163" s="387"/>
      <c r="O163" s="387"/>
      <c r="P163" s="388"/>
      <c r="Q163"/>
    </row>
    <row r="164" spans="1:19">
      <c r="A164" s="468"/>
      <c r="B164" s="468"/>
      <c r="C164" s="468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</row>
    <row r="165" spans="1:19" s="1" customFormat="1" ht="13.5" customHeight="1">
      <c r="A165" s="24" t="s">
        <v>66</v>
      </c>
      <c r="B165" s="444" t="s">
        <v>668</v>
      </c>
      <c r="C165" s="444"/>
      <c r="D165" s="444"/>
      <c r="E165" s="444"/>
      <c r="F165" s="445"/>
      <c r="G165" s="25" t="s">
        <v>67</v>
      </c>
      <c r="H165" s="82">
        <v>41925</v>
      </c>
      <c r="I165" s="25" t="s">
        <v>68</v>
      </c>
      <c r="J165" s="82">
        <v>42090</v>
      </c>
      <c r="K165" s="25" t="s">
        <v>72</v>
      </c>
      <c r="L165" s="472" t="s">
        <v>422</v>
      </c>
      <c r="M165" s="472"/>
      <c r="N165" s="106" t="s">
        <v>24</v>
      </c>
      <c r="O165" s="472" t="s">
        <v>671</v>
      </c>
      <c r="P165" s="473"/>
      <c r="Q165"/>
    </row>
    <row r="166" spans="1:19" s="1" customFormat="1" ht="13.5" customHeight="1">
      <c r="A166" s="24" t="s">
        <v>69</v>
      </c>
      <c r="B166" s="412" t="s">
        <v>669</v>
      </c>
      <c r="C166" s="387"/>
      <c r="D166" s="387"/>
      <c r="E166" s="387"/>
      <c r="F166" s="387"/>
      <c r="G166" s="387"/>
      <c r="H166" s="387"/>
      <c r="I166" s="388"/>
      <c r="J166" s="86" t="s">
        <v>25</v>
      </c>
      <c r="K166" s="412" t="s">
        <v>48</v>
      </c>
      <c r="L166" s="387"/>
      <c r="M166" s="387"/>
      <c r="N166" s="387"/>
      <c r="O166" s="387"/>
      <c r="P166" s="388"/>
      <c r="Q166"/>
    </row>
    <row r="167" spans="1:19">
      <c r="A167" s="468"/>
      <c r="B167" s="468"/>
      <c r="C167" s="468"/>
      <c r="D167" s="468"/>
      <c r="E167" s="468"/>
      <c r="F167" s="468"/>
      <c r="G167" s="468"/>
      <c r="H167" s="468"/>
      <c r="I167" s="468"/>
      <c r="J167" s="468"/>
      <c r="K167" s="468"/>
      <c r="L167" s="468"/>
      <c r="M167" s="468"/>
      <c r="N167" s="468"/>
      <c r="O167" s="468"/>
      <c r="P167" s="468"/>
    </row>
    <row r="168" spans="1:19" s="8" customFormat="1">
      <c r="A168" s="390" t="s">
        <v>676</v>
      </c>
      <c r="B168" s="391"/>
      <c r="C168" s="391"/>
      <c r="D168" s="391"/>
      <c r="E168" s="392"/>
      <c r="F168" s="464"/>
      <c r="G168" s="465"/>
      <c r="H168" s="465"/>
      <c r="I168" s="465"/>
      <c r="J168" s="465"/>
      <c r="K168" s="465"/>
      <c r="L168" s="465"/>
      <c r="M168" s="465"/>
      <c r="N168" s="465"/>
      <c r="O168" s="465"/>
      <c r="P168" s="465"/>
      <c r="Q168"/>
      <c r="R168" s="22"/>
      <c r="S168" s="22"/>
    </row>
    <row r="169" spans="1:19" s="1" customFormat="1" ht="13.5" customHeight="1">
      <c r="A169" s="24" t="s">
        <v>66</v>
      </c>
      <c r="B169" s="444" t="s">
        <v>697</v>
      </c>
      <c r="C169" s="444"/>
      <c r="D169" s="444"/>
      <c r="E169" s="444"/>
      <c r="F169" s="445"/>
      <c r="G169" s="25" t="s">
        <v>67</v>
      </c>
      <c r="H169" s="82">
        <v>41563</v>
      </c>
      <c r="I169" s="25" t="s">
        <v>68</v>
      </c>
      <c r="J169" s="82" t="s">
        <v>292</v>
      </c>
      <c r="K169" s="25" t="s">
        <v>72</v>
      </c>
      <c r="L169" s="472" t="s">
        <v>641</v>
      </c>
      <c r="M169" s="472"/>
      <c r="N169" s="106" t="s">
        <v>24</v>
      </c>
      <c r="O169" s="472" t="s">
        <v>379</v>
      </c>
      <c r="P169" s="473"/>
      <c r="Q169"/>
    </row>
    <row r="170" spans="1:19" s="1" customFormat="1" ht="13.5" customHeight="1">
      <c r="A170" s="24" t="s">
        <v>69</v>
      </c>
      <c r="B170" s="412" t="s">
        <v>698</v>
      </c>
      <c r="C170" s="387"/>
      <c r="D170" s="387"/>
      <c r="E170" s="387"/>
      <c r="F170" s="387"/>
      <c r="G170" s="387"/>
      <c r="H170" s="387"/>
      <c r="I170" s="388"/>
      <c r="J170" s="86" t="s">
        <v>25</v>
      </c>
      <c r="K170" s="412" t="s">
        <v>701</v>
      </c>
      <c r="L170" s="387"/>
      <c r="M170" s="387"/>
      <c r="N170" s="387"/>
      <c r="O170" s="387"/>
      <c r="P170" s="388"/>
      <c r="Q170"/>
    </row>
    <row r="171" spans="1:19">
      <c r="A171" s="468"/>
      <c r="B171" s="468"/>
      <c r="C171" s="468"/>
      <c r="D171" s="468"/>
      <c r="E171" s="468"/>
      <c r="F171" s="468"/>
      <c r="G171" s="468"/>
      <c r="H171" s="468"/>
      <c r="I171" s="468"/>
      <c r="J171" s="468"/>
      <c r="K171" s="468"/>
      <c r="L171" s="468"/>
      <c r="M171" s="468"/>
      <c r="N171" s="468"/>
      <c r="O171" s="468"/>
      <c r="P171" s="468"/>
    </row>
    <row r="172" spans="1:19" s="1" customFormat="1" ht="13.5" customHeight="1">
      <c r="A172" s="24" t="s">
        <v>66</v>
      </c>
      <c r="B172" s="444" t="s">
        <v>377</v>
      </c>
      <c r="C172" s="444"/>
      <c r="D172" s="444"/>
      <c r="E172" s="444"/>
      <c r="F172" s="445"/>
      <c r="G172" s="25" t="s">
        <v>67</v>
      </c>
      <c r="H172" s="82">
        <v>40522</v>
      </c>
      <c r="I172" s="25" t="s">
        <v>68</v>
      </c>
      <c r="J172" s="82">
        <v>42108</v>
      </c>
      <c r="K172" s="25" t="s">
        <v>72</v>
      </c>
      <c r="L172" s="472" t="s">
        <v>641</v>
      </c>
      <c r="M172" s="472"/>
      <c r="N172" s="106" t="s">
        <v>24</v>
      </c>
      <c r="O172" s="472" t="s">
        <v>671</v>
      </c>
      <c r="P172" s="473"/>
      <c r="Q172"/>
    </row>
    <row r="173" spans="1:19" s="1" customFormat="1" ht="13.5" customHeight="1">
      <c r="A173" s="24" t="s">
        <v>69</v>
      </c>
      <c r="B173" s="412" t="s">
        <v>698</v>
      </c>
      <c r="C173" s="387"/>
      <c r="D173" s="387"/>
      <c r="E173" s="387"/>
      <c r="F173" s="387"/>
      <c r="G173" s="387"/>
      <c r="H173" s="387"/>
      <c r="I173" s="388"/>
      <c r="J173" s="86" t="s">
        <v>25</v>
      </c>
      <c r="K173" s="412" t="s">
        <v>701</v>
      </c>
      <c r="L173" s="387"/>
      <c r="M173" s="387"/>
      <c r="N173" s="387"/>
      <c r="O173" s="387"/>
      <c r="P173" s="388"/>
      <c r="Q173"/>
    </row>
    <row r="174" spans="1:19">
      <c r="A174" s="468"/>
      <c r="B174" s="468"/>
      <c r="C174" s="468"/>
      <c r="D174" s="468"/>
      <c r="E174" s="468"/>
      <c r="F174" s="468"/>
      <c r="G174" s="468"/>
      <c r="H174" s="468"/>
      <c r="I174" s="468"/>
      <c r="J174" s="468"/>
      <c r="K174" s="468"/>
      <c r="L174" s="468"/>
      <c r="M174" s="468"/>
      <c r="N174" s="468"/>
      <c r="O174" s="468"/>
      <c r="P174" s="468"/>
    </row>
    <row r="175" spans="1:19" s="1" customFormat="1" ht="13.5" customHeight="1">
      <c r="A175" s="24" t="s">
        <v>66</v>
      </c>
      <c r="B175" s="444" t="s">
        <v>699</v>
      </c>
      <c r="C175" s="444"/>
      <c r="D175" s="444"/>
      <c r="E175" s="444"/>
      <c r="F175" s="445"/>
      <c r="G175" s="25" t="s">
        <v>67</v>
      </c>
      <c r="H175" s="82">
        <v>40522</v>
      </c>
      <c r="I175" s="25" t="s">
        <v>68</v>
      </c>
      <c r="J175" s="82">
        <v>42058</v>
      </c>
      <c r="K175" s="25" t="s">
        <v>72</v>
      </c>
      <c r="L175" s="472" t="s">
        <v>641</v>
      </c>
      <c r="M175" s="472"/>
      <c r="N175" s="106" t="s">
        <v>24</v>
      </c>
      <c r="O175" s="472" t="s">
        <v>702</v>
      </c>
      <c r="P175" s="473"/>
      <c r="Q175"/>
    </row>
    <row r="176" spans="1:19" s="1" customFormat="1" ht="13.5" customHeight="1">
      <c r="A176" s="24" t="s">
        <v>69</v>
      </c>
      <c r="B176" s="412" t="s">
        <v>698</v>
      </c>
      <c r="C176" s="387"/>
      <c r="D176" s="387"/>
      <c r="E176" s="387"/>
      <c r="F176" s="387"/>
      <c r="G176" s="387"/>
      <c r="H176" s="387"/>
      <c r="I176" s="388"/>
      <c r="J176" s="86" t="s">
        <v>25</v>
      </c>
      <c r="K176" s="412" t="s">
        <v>701</v>
      </c>
      <c r="L176" s="387"/>
      <c r="M176" s="387"/>
      <c r="N176" s="387"/>
      <c r="O176" s="387"/>
      <c r="P176" s="388"/>
      <c r="Q176"/>
    </row>
    <row r="177" spans="1:17">
      <c r="A177" s="468"/>
      <c r="B177" s="468"/>
      <c r="C177" s="468"/>
      <c r="D177" s="468"/>
      <c r="E177" s="468"/>
      <c r="F177" s="468"/>
      <c r="G177" s="468"/>
      <c r="H177" s="468"/>
      <c r="I177" s="468"/>
      <c r="J177" s="468"/>
      <c r="K177" s="468"/>
      <c r="L177" s="468"/>
      <c r="M177" s="468"/>
      <c r="N177" s="468"/>
      <c r="O177" s="468"/>
      <c r="P177" s="468"/>
    </row>
    <row r="178" spans="1:17" s="1" customFormat="1" ht="13.5" customHeight="1">
      <c r="A178" s="24" t="s">
        <v>66</v>
      </c>
      <c r="B178" s="444" t="s">
        <v>700</v>
      </c>
      <c r="C178" s="444"/>
      <c r="D178" s="444"/>
      <c r="E178" s="444"/>
      <c r="F178" s="445"/>
      <c r="G178" s="25" t="s">
        <v>67</v>
      </c>
      <c r="H178" s="82">
        <v>41368</v>
      </c>
      <c r="I178" s="25" t="s">
        <v>68</v>
      </c>
      <c r="J178" s="82" t="s">
        <v>292</v>
      </c>
      <c r="K178" s="25" t="s">
        <v>72</v>
      </c>
      <c r="L178" s="472" t="s">
        <v>641</v>
      </c>
      <c r="M178" s="472"/>
      <c r="N178" s="106" t="s">
        <v>24</v>
      </c>
      <c r="O178" s="472" t="s">
        <v>292</v>
      </c>
      <c r="P178" s="473"/>
      <c r="Q178"/>
    </row>
    <row r="179" spans="1:17" s="1" customFormat="1" ht="13.5" customHeight="1">
      <c r="A179" s="24" t="s">
        <v>69</v>
      </c>
      <c r="B179" s="412" t="s">
        <v>698</v>
      </c>
      <c r="C179" s="387"/>
      <c r="D179" s="387"/>
      <c r="E179" s="387"/>
      <c r="F179" s="387"/>
      <c r="G179" s="387"/>
      <c r="H179" s="387"/>
      <c r="I179" s="388"/>
      <c r="J179" s="86" t="s">
        <v>25</v>
      </c>
      <c r="K179" s="412" t="s">
        <v>701</v>
      </c>
      <c r="L179" s="387"/>
      <c r="M179" s="387"/>
      <c r="N179" s="387"/>
      <c r="O179" s="387"/>
      <c r="P179" s="388"/>
      <c r="Q179"/>
    </row>
    <row r="180" spans="1:17">
      <c r="A180" s="474"/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</row>
    <row r="181" spans="1:17" s="1" customFormat="1" ht="13.5" customHeight="1">
      <c r="A181" s="24" t="s">
        <v>66</v>
      </c>
      <c r="B181" s="444" t="s">
        <v>890</v>
      </c>
      <c r="C181" s="444"/>
      <c r="D181" s="444"/>
      <c r="E181" s="444"/>
      <c r="F181" s="445"/>
      <c r="G181" s="25" t="s">
        <v>67</v>
      </c>
      <c r="H181" s="82">
        <v>41862</v>
      </c>
      <c r="I181" s="25" t="s">
        <v>68</v>
      </c>
      <c r="J181" s="82" t="s">
        <v>292</v>
      </c>
      <c r="K181" s="25" t="s">
        <v>72</v>
      </c>
      <c r="L181" s="472" t="s">
        <v>292</v>
      </c>
      <c r="M181" s="472"/>
      <c r="N181" s="106" t="s">
        <v>24</v>
      </c>
      <c r="O181" s="472" t="s">
        <v>379</v>
      </c>
      <c r="P181" s="473"/>
      <c r="Q181"/>
    </row>
    <row r="182" spans="1:17" s="1" customFormat="1" ht="13.5" customHeight="1">
      <c r="A182" s="24" t="s">
        <v>69</v>
      </c>
      <c r="B182" s="412" t="s">
        <v>698</v>
      </c>
      <c r="C182" s="387"/>
      <c r="D182" s="387"/>
      <c r="E182" s="387"/>
      <c r="F182" s="387"/>
      <c r="G182" s="387"/>
      <c r="H182" s="387"/>
      <c r="I182" s="388"/>
      <c r="J182" s="86" t="s">
        <v>25</v>
      </c>
      <c r="K182" s="412" t="s">
        <v>701</v>
      </c>
      <c r="L182" s="387"/>
      <c r="M182" s="387"/>
      <c r="N182" s="387"/>
      <c r="O182" s="387"/>
      <c r="P182" s="388"/>
      <c r="Q182"/>
    </row>
    <row r="183" spans="1:17">
      <c r="A183" s="468"/>
      <c r="B183" s="468"/>
      <c r="C183" s="468"/>
      <c r="D183" s="468"/>
      <c r="E183" s="468"/>
      <c r="F183" s="468"/>
      <c r="G183" s="468"/>
      <c r="H183" s="468"/>
      <c r="I183" s="468"/>
      <c r="J183" s="468"/>
      <c r="K183" s="468"/>
      <c r="L183" s="468"/>
      <c r="M183" s="468"/>
      <c r="N183" s="468"/>
      <c r="O183" s="468"/>
      <c r="P183" s="468"/>
    </row>
    <row r="184" spans="1:17" s="1" customFormat="1" ht="13.5" customHeight="1">
      <c r="A184" s="24" t="s">
        <v>66</v>
      </c>
      <c r="B184" s="444" t="s">
        <v>1024</v>
      </c>
      <c r="C184" s="444"/>
      <c r="D184" s="444"/>
      <c r="E184" s="444"/>
      <c r="F184" s="445"/>
      <c r="G184" s="25" t="s">
        <v>67</v>
      </c>
      <c r="H184" s="82">
        <v>41519</v>
      </c>
      <c r="I184" s="25" t="s">
        <v>68</v>
      </c>
      <c r="J184" s="82">
        <v>41977</v>
      </c>
      <c r="K184" s="25" t="s">
        <v>72</v>
      </c>
      <c r="L184" s="472" t="s">
        <v>292</v>
      </c>
      <c r="M184" s="472"/>
      <c r="N184" s="106" t="s">
        <v>24</v>
      </c>
      <c r="O184" s="472" t="s">
        <v>702</v>
      </c>
      <c r="P184" s="473"/>
      <c r="Q184"/>
    </row>
    <row r="185" spans="1:17" s="1" customFormat="1" ht="13.5" customHeight="1">
      <c r="A185" s="24" t="s">
        <v>69</v>
      </c>
      <c r="B185" s="412" t="s">
        <v>698</v>
      </c>
      <c r="C185" s="387"/>
      <c r="D185" s="387"/>
      <c r="E185" s="387"/>
      <c r="F185" s="387"/>
      <c r="G185" s="387"/>
      <c r="H185" s="387"/>
      <c r="I185" s="388"/>
      <c r="J185" s="86" t="s">
        <v>25</v>
      </c>
      <c r="K185" s="412" t="s">
        <v>701</v>
      </c>
      <c r="L185" s="387"/>
      <c r="M185" s="387"/>
      <c r="N185" s="387"/>
      <c r="O185" s="387"/>
      <c r="P185" s="388"/>
      <c r="Q185"/>
    </row>
    <row r="186" spans="1:17">
      <c r="A186" s="468"/>
      <c r="B186" s="468"/>
      <c r="C186" s="468"/>
      <c r="D186" s="468"/>
      <c r="E186" s="468"/>
      <c r="F186" s="468"/>
      <c r="G186" s="468"/>
      <c r="H186" s="468"/>
      <c r="I186" s="468"/>
      <c r="J186" s="468"/>
      <c r="K186" s="468"/>
      <c r="L186" s="468"/>
      <c r="M186" s="468"/>
      <c r="N186" s="468"/>
      <c r="O186" s="468"/>
      <c r="P186" s="468"/>
    </row>
    <row r="187" spans="1:17" s="1" customFormat="1" ht="13.5" customHeight="1">
      <c r="A187" s="24" t="s">
        <v>66</v>
      </c>
      <c r="B187" s="444" t="s">
        <v>1025</v>
      </c>
      <c r="C187" s="444"/>
      <c r="D187" s="444"/>
      <c r="E187" s="444"/>
      <c r="F187" s="445"/>
      <c r="G187" s="25" t="s">
        <v>67</v>
      </c>
      <c r="H187" s="82">
        <v>41862</v>
      </c>
      <c r="I187" s="25" t="s">
        <v>68</v>
      </c>
      <c r="J187" s="82" t="s">
        <v>292</v>
      </c>
      <c r="K187" s="25" t="s">
        <v>72</v>
      </c>
      <c r="L187" s="472" t="s">
        <v>292</v>
      </c>
      <c r="M187" s="472"/>
      <c r="N187" s="106" t="s">
        <v>24</v>
      </c>
      <c r="O187" s="472" t="s">
        <v>379</v>
      </c>
      <c r="P187" s="473"/>
      <c r="Q187"/>
    </row>
    <row r="188" spans="1:17" s="1" customFormat="1" ht="13.5" customHeight="1">
      <c r="A188" s="24" t="s">
        <v>69</v>
      </c>
      <c r="B188" s="412" t="s">
        <v>698</v>
      </c>
      <c r="C188" s="387"/>
      <c r="D188" s="387"/>
      <c r="E188" s="387"/>
      <c r="F188" s="387"/>
      <c r="G188" s="387"/>
      <c r="H188" s="387"/>
      <c r="I188" s="388"/>
      <c r="J188" s="86" t="s">
        <v>25</v>
      </c>
      <c r="K188" s="412" t="s">
        <v>701</v>
      </c>
      <c r="L188" s="387"/>
      <c r="M188" s="387"/>
      <c r="N188" s="387"/>
      <c r="O188" s="387"/>
      <c r="P188" s="388"/>
      <c r="Q188"/>
    </row>
    <row r="189" spans="1:17">
      <c r="A189" s="468"/>
      <c r="B189" s="468"/>
      <c r="C189" s="468"/>
      <c r="D189" s="468"/>
      <c r="E189" s="468"/>
      <c r="F189" s="468"/>
      <c r="G189" s="468"/>
      <c r="H189" s="468"/>
      <c r="I189" s="468"/>
      <c r="J189" s="468"/>
      <c r="K189" s="468"/>
      <c r="L189" s="468"/>
      <c r="M189" s="468"/>
      <c r="N189" s="468"/>
      <c r="O189" s="468"/>
      <c r="P189" s="468"/>
    </row>
    <row r="190" spans="1:17" s="1" customFormat="1" ht="13.5" customHeight="1">
      <c r="A190" s="24" t="s">
        <v>66</v>
      </c>
      <c r="B190" s="444" t="s">
        <v>1026</v>
      </c>
      <c r="C190" s="444"/>
      <c r="D190" s="444"/>
      <c r="E190" s="444"/>
      <c r="F190" s="445"/>
      <c r="G190" s="25" t="s">
        <v>67</v>
      </c>
      <c r="H190" s="82">
        <v>40522</v>
      </c>
      <c r="I190" s="25" t="s">
        <v>68</v>
      </c>
      <c r="J190" s="82">
        <v>42108</v>
      </c>
      <c r="K190" s="25" t="s">
        <v>72</v>
      </c>
      <c r="L190" s="472" t="s">
        <v>292</v>
      </c>
      <c r="M190" s="472"/>
      <c r="N190" s="106" t="s">
        <v>24</v>
      </c>
      <c r="O190" s="472" t="s">
        <v>671</v>
      </c>
      <c r="P190" s="473"/>
      <c r="Q190"/>
    </row>
    <row r="191" spans="1:17" s="1" customFormat="1" ht="13.5" customHeight="1">
      <c r="A191" s="24" t="s">
        <v>69</v>
      </c>
      <c r="B191" s="412" t="s">
        <v>698</v>
      </c>
      <c r="C191" s="387"/>
      <c r="D191" s="387"/>
      <c r="E191" s="387"/>
      <c r="F191" s="387"/>
      <c r="G191" s="387"/>
      <c r="H191" s="387"/>
      <c r="I191" s="388"/>
      <c r="J191" s="86" t="s">
        <v>25</v>
      </c>
      <c r="K191" s="412" t="s">
        <v>701</v>
      </c>
      <c r="L191" s="387"/>
      <c r="M191" s="387"/>
      <c r="N191" s="387"/>
      <c r="O191" s="387"/>
      <c r="P191" s="388"/>
      <c r="Q191"/>
    </row>
    <row r="192" spans="1:17">
      <c r="A192" s="474"/>
      <c r="B192" s="474"/>
      <c r="C192" s="474"/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</row>
    <row r="193" spans="1:17" s="1" customFormat="1" ht="13.5" customHeight="1">
      <c r="A193" s="24" t="s">
        <v>66</v>
      </c>
      <c r="B193" s="444" t="s">
        <v>1027</v>
      </c>
      <c r="C193" s="444"/>
      <c r="D193" s="444"/>
      <c r="E193" s="444"/>
      <c r="F193" s="445"/>
      <c r="G193" s="25" t="s">
        <v>67</v>
      </c>
      <c r="H193" s="82">
        <v>40941</v>
      </c>
      <c r="I193" s="25" t="s">
        <v>68</v>
      </c>
      <c r="J193" s="82" t="s">
        <v>292</v>
      </c>
      <c r="K193" s="25" t="s">
        <v>72</v>
      </c>
      <c r="L193" s="472" t="s">
        <v>641</v>
      </c>
      <c r="M193" s="472"/>
      <c r="N193" s="106" t="s">
        <v>24</v>
      </c>
      <c r="O193" s="472" t="s">
        <v>379</v>
      </c>
      <c r="P193" s="473"/>
      <c r="Q193"/>
    </row>
    <row r="194" spans="1:17" s="1" customFormat="1" ht="13.5" customHeight="1">
      <c r="A194" s="24" t="s">
        <v>69</v>
      </c>
      <c r="B194" s="412" t="s">
        <v>698</v>
      </c>
      <c r="C194" s="387"/>
      <c r="D194" s="387"/>
      <c r="E194" s="387"/>
      <c r="F194" s="387"/>
      <c r="G194" s="387"/>
      <c r="H194" s="387"/>
      <c r="I194" s="388"/>
      <c r="J194" s="86" t="s">
        <v>25</v>
      </c>
      <c r="K194" s="412" t="s">
        <v>701</v>
      </c>
      <c r="L194" s="387"/>
      <c r="M194" s="387"/>
      <c r="N194" s="387"/>
      <c r="O194" s="387"/>
      <c r="P194" s="388"/>
      <c r="Q194"/>
    </row>
    <row r="195" spans="1:17">
      <c r="A195" s="468"/>
      <c r="B195" s="468"/>
      <c r="C195" s="468"/>
      <c r="D195" s="468"/>
      <c r="E195" s="468"/>
      <c r="F195" s="468"/>
      <c r="G195" s="468"/>
      <c r="H195" s="468"/>
      <c r="I195" s="468"/>
      <c r="J195" s="468"/>
      <c r="K195" s="468"/>
      <c r="L195" s="468"/>
      <c r="M195" s="468"/>
      <c r="N195" s="468"/>
      <c r="O195" s="468"/>
      <c r="P195" s="468"/>
    </row>
    <row r="196" spans="1:17" s="1" customFormat="1" ht="13.5" customHeight="1">
      <c r="A196" s="24" t="s">
        <v>66</v>
      </c>
      <c r="B196" s="444" t="s">
        <v>1028</v>
      </c>
      <c r="C196" s="444"/>
      <c r="D196" s="444"/>
      <c r="E196" s="444"/>
      <c r="F196" s="445"/>
      <c r="G196" s="25" t="s">
        <v>67</v>
      </c>
      <c r="H196" s="82">
        <v>41862</v>
      </c>
      <c r="I196" s="25" t="s">
        <v>68</v>
      </c>
      <c r="J196" s="82" t="s">
        <v>292</v>
      </c>
      <c r="K196" s="25" t="s">
        <v>72</v>
      </c>
      <c r="L196" s="472" t="s">
        <v>641</v>
      </c>
      <c r="M196" s="472"/>
      <c r="N196" s="106" t="s">
        <v>24</v>
      </c>
      <c r="O196" s="472" t="s">
        <v>379</v>
      </c>
      <c r="P196" s="473"/>
      <c r="Q196"/>
    </row>
    <row r="197" spans="1:17" s="1" customFormat="1" ht="13.5" customHeight="1">
      <c r="A197" s="24" t="s">
        <v>69</v>
      </c>
      <c r="B197" s="412" t="s">
        <v>698</v>
      </c>
      <c r="C197" s="387"/>
      <c r="D197" s="387"/>
      <c r="E197" s="387"/>
      <c r="F197" s="387"/>
      <c r="G197" s="387"/>
      <c r="H197" s="387"/>
      <c r="I197" s="388"/>
      <c r="J197" s="86" t="s">
        <v>25</v>
      </c>
      <c r="K197" s="412" t="s">
        <v>701</v>
      </c>
      <c r="L197" s="387"/>
      <c r="M197" s="387"/>
      <c r="N197" s="387"/>
      <c r="O197" s="387"/>
      <c r="P197" s="388"/>
      <c r="Q197"/>
    </row>
    <row r="198" spans="1:17">
      <c r="A198" s="468"/>
      <c r="B198" s="468"/>
      <c r="C198" s="468"/>
      <c r="D198" s="468"/>
      <c r="E198" s="468"/>
      <c r="F198" s="468"/>
      <c r="G198" s="468"/>
      <c r="H198" s="468"/>
      <c r="I198" s="468"/>
      <c r="J198" s="468"/>
      <c r="K198" s="468"/>
      <c r="L198" s="468"/>
      <c r="M198" s="468"/>
      <c r="N198" s="468"/>
      <c r="O198" s="468"/>
      <c r="P198" s="468"/>
    </row>
    <row r="199" spans="1:17" s="1" customFormat="1" ht="13.5" customHeight="1">
      <c r="A199" s="24" t="s">
        <v>66</v>
      </c>
      <c r="B199" s="444" t="s">
        <v>1029</v>
      </c>
      <c r="C199" s="444"/>
      <c r="D199" s="444"/>
      <c r="E199" s="444"/>
      <c r="F199" s="445"/>
      <c r="G199" s="25" t="s">
        <v>67</v>
      </c>
      <c r="H199" s="82">
        <v>40847</v>
      </c>
      <c r="I199" s="25" t="s">
        <v>68</v>
      </c>
      <c r="J199" s="82" t="s">
        <v>292</v>
      </c>
      <c r="K199" s="25" t="s">
        <v>72</v>
      </c>
      <c r="L199" s="472" t="s">
        <v>641</v>
      </c>
      <c r="M199" s="472"/>
      <c r="N199" s="106" t="s">
        <v>24</v>
      </c>
      <c r="O199" s="472" t="s">
        <v>379</v>
      </c>
      <c r="P199" s="473"/>
      <c r="Q199"/>
    </row>
    <row r="200" spans="1:17" s="1" customFormat="1" ht="13.5" customHeight="1">
      <c r="A200" s="24" t="s">
        <v>69</v>
      </c>
      <c r="B200" s="412" t="s">
        <v>698</v>
      </c>
      <c r="C200" s="387"/>
      <c r="D200" s="387"/>
      <c r="E200" s="387"/>
      <c r="F200" s="387"/>
      <c r="G200" s="387"/>
      <c r="H200" s="387"/>
      <c r="I200" s="388"/>
      <c r="J200" s="86" t="s">
        <v>25</v>
      </c>
      <c r="K200" s="412" t="s">
        <v>701</v>
      </c>
      <c r="L200" s="387"/>
      <c r="M200" s="387"/>
      <c r="N200" s="387"/>
      <c r="O200" s="387"/>
      <c r="P200" s="388"/>
      <c r="Q200"/>
    </row>
    <row r="201" spans="1:17">
      <c r="A201" s="468"/>
      <c r="B201" s="468"/>
      <c r="C201" s="468"/>
      <c r="D201" s="468"/>
      <c r="E201" s="468"/>
      <c r="F201" s="468"/>
      <c r="G201" s="468"/>
      <c r="H201" s="468"/>
      <c r="I201" s="468"/>
      <c r="J201" s="468"/>
      <c r="K201" s="468"/>
      <c r="L201" s="468"/>
      <c r="M201" s="468"/>
      <c r="N201" s="468"/>
      <c r="O201" s="468"/>
      <c r="P201" s="468"/>
    </row>
    <row r="202" spans="1:17" s="1" customFormat="1" ht="13.5" customHeight="1">
      <c r="A202" s="24" t="s">
        <v>66</v>
      </c>
      <c r="B202" s="444" t="s">
        <v>1030</v>
      </c>
      <c r="C202" s="444"/>
      <c r="D202" s="444"/>
      <c r="E202" s="444"/>
      <c r="F202" s="445"/>
      <c r="G202" s="25" t="s">
        <v>67</v>
      </c>
      <c r="H202" s="82">
        <v>41368</v>
      </c>
      <c r="I202" s="25" t="s">
        <v>68</v>
      </c>
      <c r="J202" s="82">
        <v>41927</v>
      </c>
      <c r="K202" s="25" t="s">
        <v>72</v>
      </c>
      <c r="L202" s="472" t="s">
        <v>641</v>
      </c>
      <c r="M202" s="472"/>
      <c r="N202" s="106" t="s">
        <v>24</v>
      </c>
      <c r="O202" s="472" t="s">
        <v>1031</v>
      </c>
      <c r="P202" s="473"/>
      <c r="Q202"/>
    </row>
    <row r="203" spans="1:17" s="1" customFormat="1" ht="13.5" customHeight="1">
      <c r="A203" s="24" t="s">
        <v>69</v>
      </c>
      <c r="B203" s="412" t="s">
        <v>698</v>
      </c>
      <c r="C203" s="387"/>
      <c r="D203" s="387"/>
      <c r="E203" s="387"/>
      <c r="F203" s="387"/>
      <c r="G203" s="387"/>
      <c r="H203" s="387"/>
      <c r="I203" s="388"/>
      <c r="J203" s="86" t="s">
        <v>25</v>
      </c>
      <c r="K203" s="412" t="s">
        <v>701</v>
      </c>
      <c r="L203" s="387"/>
      <c r="M203" s="387"/>
      <c r="N203" s="387"/>
      <c r="O203" s="387"/>
      <c r="P203" s="388"/>
      <c r="Q203"/>
    </row>
    <row r="204" spans="1:17">
      <c r="A204" s="474"/>
      <c r="B204" s="474"/>
      <c r="C204" s="474"/>
      <c r="D204" s="474"/>
      <c r="E204" s="474"/>
      <c r="F204" s="474"/>
      <c r="G204" s="474"/>
      <c r="H204" s="474"/>
      <c r="I204" s="474"/>
      <c r="J204" s="474"/>
      <c r="K204" s="474"/>
      <c r="L204" s="474"/>
      <c r="M204" s="474"/>
      <c r="N204" s="474"/>
      <c r="O204" s="474"/>
      <c r="P204" s="474"/>
    </row>
    <row r="205" spans="1:17" s="1" customFormat="1" ht="13.5" customHeight="1">
      <c r="A205" s="24" t="s">
        <v>66</v>
      </c>
      <c r="B205" s="444" t="s">
        <v>1032</v>
      </c>
      <c r="C205" s="444"/>
      <c r="D205" s="444"/>
      <c r="E205" s="444"/>
      <c r="F205" s="445"/>
      <c r="G205" s="25" t="s">
        <v>67</v>
      </c>
      <c r="H205" s="82">
        <v>41862</v>
      </c>
      <c r="I205" s="25" t="s">
        <v>68</v>
      </c>
      <c r="J205" s="82" t="s">
        <v>292</v>
      </c>
      <c r="K205" s="25" t="s">
        <v>72</v>
      </c>
      <c r="L205" s="472" t="s">
        <v>641</v>
      </c>
      <c r="M205" s="472"/>
      <c r="N205" s="106" t="s">
        <v>24</v>
      </c>
      <c r="O205" s="472" t="s">
        <v>379</v>
      </c>
      <c r="P205" s="473"/>
      <c r="Q205"/>
    </row>
    <row r="206" spans="1:17" s="1" customFormat="1" ht="13.5" customHeight="1">
      <c r="A206" s="24" t="s">
        <v>69</v>
      </c>
      <c r="B206" s="412" t="s">
        <v>698</v>
      </c>
      <c r="C206" s="387"/>
      <c r="D206" s="387"/>
      <c r="E206" s="387"/>
      <c r="F206" s="387"/>
      <c r="G206" s="387"/>
      <c r="H206" s="387"/>
      <c r="I206" s="388"/>
      <c r="J206" s="86" t="s">
        <v>25</v>
      </c>
      <c r="K206" s="412" t="s">
        <v>701</v>
      </c>
      <c r="L206" s="387"/>
      <c r="M206" s="387"/>
      <c r="N206" s="387"/>
      <c r="O206" s="387"/>
      <c r="P206" s="388"/>
      <c r="Q206"/>
    </row>
    <row r="207" spans="1:17">
      <c r="A207" s="468"/>
      <c r="B207" s="468"/>
      <c r="C207" s="468"/>
      <c r="D207" s="468"/>
      <c r="E207" s="468"/>
      <c r="F207" s="468"/>
      <c r="G207" s="468"/>
      <c r="H207" s="468"/>
      <c r="I207" s="468"/>
      <c r="J207" s="468"/>
      <c r="K207" s="468"/>
      <c r="L207" s="468"/>
      <c r="M207" s="468"/>
      <c r="N207" s="468"/>
      <c r="O207" s="468"/>
      <c r="P207" s="468"/>
    </row>
    <row r="208" spans="1:17" s="1" customFormat="1" ht="13.5" customHeight="1">
      <c r="A208" s="24" t="s">
        <v>66</v>
      </c>
      <c r="B208" s="444" t="s">
        <v>1033</v>
      </c>
      <c r="C208" s="444"/>
      <c r="D208" s="444"/>
      <c r="E208" s="444"/>
      <c r="F208" s="445"/>
      <c r="G208" s="25" t="s">
        <v>67</v>
      </c>
      <c r="H208" s="82">
        <v>41862</v>
      </c>
      <c r="I208" s="25" t="s">
        <v>68</v>
      </c>
      <c r="J208" s="82">
        <v>41927</v>
      </c>
      <c r="K208" s="25" t="s">
        <v>72</v>
      </c>
      <c r="L208" s="472" t="s">
        <v>641</v>
      </c>
      <c r="M208" s="472"/>
      <c r="N208" s="106" t="s">
        <v>24</v>
      </c>
      <c r="O208" s="472" t="s">
        <v>702</v>
      </c>
      <c r="P208" s="473"/>
      <c r="Q208"/>
    </row>
    <row r="209" spans="1:19" s="1" customFormat="1" ht="13.5" customHeight="1">
      <c r="A209" s="24" t="s">
        <v>69</v>
      </c>
      <c r="B209" s="412" t="s">
        <v>698</v>
      </c>
      <c r="C209" s="387"/>
      <c r="D209" s="387"/>
      <c r="E209" s="387"/>
      <c r="F209" s="387"/>
      <c r="G209" s="387"/>
      <c r="H209" s="387"/>
      <c r="I209" s="388"/>
      <c r="J209" s="86" t="s">
        <v>25</v>
      </c>
      <c r="K209" s="412" t="s">
        <v>701</v>
      </c>
      <c r="L209" s="387"/>
      <c r="M209" s="387"/>
      <c r="N209" s="387"/>
      <c r="O209" s="387"/>
      <c r="P209" s="388"/>
      <c r="Q209"/>
    </row>
    <row r="210" spans="1:19">
      <c r="A210" s="468"/>
      <c r="B210" s="468"/>
      <c r="C210" s="468"/>
      <c r="D210" s="468"/>
      <c r="E210" s="468"/>
      <c r="F210" s="468"/>
      <c r="G210" s="468"/>
      <c r="H210" s="468"/>
      <c r="I210" s="468"/>
      <c r="J210" s="468"/>
      <c r="K210" s="468"/>
      <c r="L210" s="468"/>
      <c r="M210" s="468"/>
      <c r="N210" s="468"/>
      <c r="O210" s="468"/>
      <c r="P210" s="468"/>
    </row>
    <row r="211" spans="1:19" s="1" customFormat="1" ht="13.5" customHeight="1">
      <c r="A211" s="24" t="s">
        <v>66</v>
      </c>
      <c r="B211" s="444" t="s">
        <v>890</v>
      </c>
      <c r="C211" s="444"/>
      <c r="D211" s="444"/>
      <c r="E211" s="444"/>
      <c r="F211" s="445"/>
      <c r="G211" s="25" t="s">
        <v>67</v>
      </c>
      <c r="H211" s="82">
        <v>41862</v>
      </c>
      <c r="I211" s="25" t="s">
        <v>68</v>
      </c>
      <c r="J211" s="82" t="s">
        <v>292</v>
      </c>
      <c r="K211" s="25" t="s">
        <v>72</v>
      </c>
      <c r="L211" s="472" t="s">
        <v>641</v>
      </c>
      <c r="M211" s="472"/>
      <c r="N211" s="106" t="s">
        <v>24</v>
      </c>
      <c r="O211" s="472" t="s">
        <v>379</v>
      </c>
      <c r="P211" s="473"/>
      <c r="Q211"/>
    </row>
    <row r="212" spans="1:19" s="1" customFormat="1" ht="13.5" customHeight="1">
      <c r="A212" s="24" t="s">
        <v>69</v>
      </c>
      <c r="B212" s="412" t="s">
        <v>698</v>
      </c>
      <c r="C212" s="387"/>
      <c r="D212" s="387"/>
      <c r="E212" s="387"/>
      <c r="F212" s="387"/>
      <c r="G212" s="387"/>
      <c r="H212" s="387"/>
      <c r="I212" s="388"/>
      <c r="J212" s="86" t="s">
        <v>25</v>
      </c>
      <c r="K212" s="412" t="s">
        <v>701</v>
      </c>
      <c r="L212" s="387"/>
      <c r="M212" s="387"/>
      <c r="N212" s="387"/>
      <c r="O212" s="387"/>
      <c r="P212" s="388"/>
      <c r="Q212"/>
    </row>
    <row r="213" spans="1:19">
      <c r="A213" s="468"/>
      <c r="B213" s="468"/>
      <c r="C213" s="468"/>
      <c r="D213" s="468"/>
      <c r="E213" s="468"/>
      <c r="F213" s="468"/>
      <c r="G213" s="468"/>
      <c r="H213" s="468"/>
      <c r="I213" s="468"/>
      <c r="J213" s="468"/>
      <c r="K213" s="468"/>
      <c r="L213" s="468"/>
      <c r="M213" s="468"/>
      <c r="N213" s="468"/>
      <c r="O213" s="468"/>
      <c r="P213" s="468"/>
    </row>
    <row r="214" spans="1:19" s="8" customFormat="1">
      <c r="A214" s="390" t="s">
        <v>849</v>
      </c>
      <c r="B214" s="391"/>
      <c r="C214" s="391"/>
      <c r="D214" s="391"/>
      <c r="E214" s="392"/>
      <c r="F214" s="464"/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/>
      <c r="R214" s="22"/>
      <c r="S214" s="22"/>
    </row>
    <row r="215" spans="1:19" s="1" customFormat="1" ht="13.5" customHeight="1">
      <c r="A215" s="24" t="s">
        <v>66</v>
      </c>
      <c r="B215" s="444" t="s">
        <v>862</v>
      </c>
      <c r="C215" s="444"/>
      <c r="D215" s="444"/>
      <c r="E215" s="444"/>
      <c r="F215" s="445"/>
      <c r="G215" s="25" t="s">
        <v>67</v>
      </c>
      <c r="H215" s="82">
        <v>41925</v>
      </c>
      <c r="I215" s="25" t="s">
        <v>68</v>
      </c>
      <c r="J215" s="82" t="s">
        <v>292</v>
      </c>
      <c r="K215" s="25" t="s">
        <v>72</v>
      </c>
      <c r="L215" s="472" t="s">
        <v>641</v>
      </c>
      <c r="M215" s="472"/>
      <c r="N215" s="106" t="s">
        <v>24</v>
      </c>
      <c r="O215" s="472" t="s">
        <v>379</v>
      </c>
      <c r="P215" s="473"/>
      <c r="Q215"/>
    </row>
    <row r="216" spans="1:19" s="1" customFormat="1" ht="13.5" customHeight="1">
      <c r="A216" s="24" t="s">
        <v>69</v>
      </c>
      <c r="B216" s="412" t="s">
        <v>272</v>
      </c>
      <c r="C216" s="387"/>
      <c r="D216" s="387"/>
      <c r="E216" s="387"/>
      <c r="F216" s="387"/>
      <c r="G216" s="387"/>
      <c r="H216" s="387"/>
      <c r="I216" s="388"/>
      <c r="J216" s="86" t="s">
        <v>25</v>
      </c>
      <c r="K216" s="412" t="s">
        <v>130</v>
      </c>
      <c r="L216" s="387"/>
      <c r="M216" s="387"/>
      <c r="N216" s="387"/>
      <c r="O216" s="387"/>
      <c r="P216" s="388"/>
      <c r="Q216"/>
    </row>
    <row r="217" spans="1:19">
      <c r="A217" s="468"/>
      <c r="B217" s="468"/>
      <c r="C217" s="468"/>
      <c r="D217" s="468"/>
      <c r="E217" s="468"/>
      <c r="F217" s="468"/>
      <c r="G217" s="468"/>
      <c r="H217" s="468"/>
      <c r="I217" s="468"/>
      <c r="J217" s="468"/>
      <c r="K217" s="468"/>
      <c r="L217" s="468"/>
      <c r="M217" s="468"/>
      <c r="N217" s="468"/>
      <c r="O217" s="468"/>
      <c r="P217" s="468"/>
    </row>
    <row r="218" spans="1:19" s="1" customFormat="1" ht="13.5" customHeight="1">
      <c r="A218" s="24" t="s">
        <v>66</v>
      </c>
      <c r="B218" s="444" t="s">
        <v>863</v>
      </c>
      <c r="C218" s="444"/>
      <c r="D218" s="444"/>
      <c r="E218" s="444"/>
      <c r="F218" s="445"/>
      <c r="G218" s="25" t="s">
        <v>67</v>
      </c>
      <c r="H218" s="82">
        <v>41871</v>
      </c>
      <c r="I218" s="25" t="s">
        <v>68</v>
      </c>
      <c r="J218" s="82">
        <v>42236</v>
      </c>
      <c r="K218" s="25" t="s">
        <v>72</v>
      </c>
      <c r="L218" s="472" t="s">
        <v>641</v>
      </c>
      <c r="M218" s="472"/>
      <c r="N218" s="106" t="s">
        <v>24</v>
      </c>
      <c r="O218" s="472" t="s">
        <v>379</v>
      </c>
      <c r="P218" s="473"/>
      <c r="Q218"/>
    </row>
    <row r="219" spans="1:19" s="1" customFormat="1" ht="13.5" customHeight="1">
      <c r="A219" s="24" t="s">
        <v>69</v>
      </c>
      <c r="B219" s="412" t="s">
        <v>864</v>
      </c>
      <c r="C219" s="387"/>
      <c r="D219" s="387"/>
      <c r="E219" s="387"/>
      <c r="F219" s="387"/>
      <c r="G219" s="387"/>
      <c r="H219" s="387"/>
      <c r="I219" s="388"/>
      <c r="J219" s="86" t="s">
        <v>25</v>
      </c>
      <c r="K219" s="412" t="s">
        <v>583</v>
      </c>
      <c r="L219" s="387"/>
      <c r="M219" s="387"/>
      <c r="N219" s="387"/>
      <c r="O219" s="387"/>
      <c r="P219" s="388"/>
      <c r="Q219"/>
    </row>
    <row r="220" spans="1:19">
      <c r="A220" s="468"/>
      <c r="B220" s="468"/>
      <c r="C220" s="468"/>
      <c r="D220" s="468"/>
      <c r="E220" s="468"/>
      <c r="F220" s="468"/>
      <c r="G220" s="468"/>
      <c r="H220" s="468"/>
      <c r="I220" s="468"/>
      <c r="J220" s="468"/>
      <c r="K220" s="468"/>
      <c r="L220" s="468"/>
      <c r="M220" s="468"/>
      <c r="N220" s="468"/>
      <c r="O220" s="468"/>
      <c r="P220" s="468"/>
    </row>
    <row r="221" spans="1:19" s="1" customFormat="1" ht="13.5" customHeight="1">
      <c r="A221" s="24" t="s">
        <v>66</v>
      </c>
      <c r="B221" s="444" t="s">
        <v>865</v>
      </c>
      <c r="C221" s="444"/>
      <c r="D221" s="444"/>
      <c r="E221" s="444"/>
      <c r="F221" s="445"/>
      <c r="G221" s="25" t="s">
        <v>67</v>
      </c>
      <c r="H221" s="82">
        <v>41779</v>
      </c>
      <c r="I221" s="25" t="s">
        <v>68</v>
      </c>
      <c r="J221" s="82" t="s">
        <v>292</v>
      </c>
      <c r="K221" s="25" t="s">
        <v>72</v>
      </c>
      <c r="L221" s="472" t="s">
        <v>641</v>
      </c>
      <c r="M221" s="472"/>
      <c r="N221" s="106" t="s">
        <v>24</v>
      </c>
      <c r="O221" s="472" t="s">
        <v>379</v>
      </c>
      <c r="P221" s="473"/>
      <c r="Q221"/>
    </row>
    <row r="222" spans="1:19" s="1" customFormat="1" ht="13.5" customHeight="1">
      <c r="A222" s="24" t="s">
        <v>69</v>
      </c>
      <c r="B222" s="412" t="s">
        <v>272</v>
      </c>
      <c r="C222" s="387"/>
      <c r="D222" s="387"/>
      <c r="E222" s="387"/>
      <c r="F222" s="387"/>
      <c r="G222" s="387"/>
      <c r="H222" s="387"/>
      <c r="I222" s="388"/>
      <c r="J222" s="86" t="s">
        <v>25</v>
      </c>
      <c r="K222" s="412" t="s">
        <v>130</v>
      </c>
      <c r="L222" s="387"/>
      <c r="M222" s="387"/>
      <c r="N222" s="387"/>
      <c r="O222" s="387"/>
      <c r="P222" s="388"/>
      <c r="Q222"/>
    </row>
    <row r="223" spans="1:19">
      <c r="A223" s="474"/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</row>
    <row r="224" spans="1:19" s="8" customFormat="1">
      <c r="A224" s="390" t="s">
        <v>1034</v>
      </c>
      <c r="B224" s="391"/>
      <c r="C224" s="391"/>
      <c r="D224" s="391"/>
      <c r="E224" s="392"/>
      <c r="F224" s="464"/>
      <c r="G224" s="465"/>
      <c r="H224" s="465"/>
      <c r="I224" s="465"/>
      <c r="J224" s="465"/>
      <c r="K224" s="465"/>
      <c r="L224" s="465"/>
      <c r="M224" s="465"/>
      <c r="N224" s="465"/>
      <c r="O224" s="465"/>
      <c r="P224" s="465"/>
      <c r="Q224"/>
      <c r="R224" s="22"/>
      <c r="S224" s="22"/>
    </row>
    <row r="225" spans="1:19" s="1" customFormat="1" ht="13.5" customHeight="1">
      <c r="A225" s="24" t="s">
        <v>66</v>
      </c>
      <c r="B225" s="444" t="s">
        <v>1055</v>
      </c>
      <c r="C225" s="444"/>
      <c r="D225" s="444"/>
      <c r="E225" s="444"/>
      <c r="F225" s="445"/>
      <c r="G225" s="25" t="s">
        <v>67</v>
      </c>
      <c r="H225" s="82">
        <v>41864</v>
      </c>
      <c r="I225" s="25" t="s">
        <v>68</v>
      </c>
      <c r="J225" s="82">
        <v>42090</v>
      </c>
      <c r="K225" s="25" t="s">
        <v>72</v>
      </c>
      <c r="L225" s="472" t="s">
        <v>292</v>
      </c>
      <c r="M225" s="472"/>
      <c r="N225" s="106" t="s">
        <v>24</v>
      </c>
      <c r="O225" s="472" t="s">
        <v>671</v>
      </c>
      <c r="P225" s="473"/>
      <c r="Q225"/>
    </row>
    <row r="226" spans="1:19" s="1" customFormat="1" ht="13.5" customHeight="1">
      <c r="A226" s="24" t="s">
        <v>69</v>
      </c>
      <c r="B226" s="412" t="s">
        <v>1056</v>
      </c>
      <c r="C226" s="387"/>
      <c r="D226" s="387"/>
      <c r="E226" s="387"/>
      <c r="F226" s="387"/>
      <c r="G226" s="387"/>
      <c r="H226" s="387"/>
      <c r="I226" s="388"/>
      <c r="J226" s="86" t="s">
        <v>25</v>
      </c>
      <c r="K226" s="412" t="s">
        <v>380</v>
      </c>
      <c r="L226" s="387"/>
      <c r="M226" s="387"/>
      <c r="N226" s="387"/>
      <c r="O226" s="387"/>
      <c r="P226" s="388"/>
      <c r="Q226"/>
    </row>
    <row r="227" spans="1:19">
      <c r="A227" s="468"/>
      <c r="B227" s="468"/>
      <c r="C227" s="468"/>
      <c r="D227" s="468"/>
      <c r="E227" s="468"/>
      <c r="F227" s="468"/>
      <c r="G227" s="468"/>
      <c r="H227" s="468"/>
      <c r="I227" s="468"/>
      <c r="J227" s="468"/>
      <c r="K227" s="468"/>
      <c r="L227" s="468"/>
      <c r="M227" s="468"/>
      <c r="N227" s="468"/>
      <c r="O227" s="468"/>
      <c r="P227" s="468"/>
    </row>
    <row r="228" spans="1:19" s="8" customFormat="1">
      <c r="A228" s="390" t="s">
        <v>171</v>
      </c>
      <c r="B228" s="391"/>
      <c r="C228" s="391"/>
      <c r="D228" s="391"/>
      <c r="E228" s="392"/>
      <c r="F228" s="464"/>
      <c r="G228" s="465"/>
      <c r="H228" s="465"/>
      <c r="I228" s="465"/>
      <c r="J228" s="465"/>
      <c r="K228" s="465"/>
      <c r="L228" s="465"/>
      <c r="M228" s="465"/>
      <c r="N228" s="465"/>
      <c r="O228" s="465"/>
      <c r="P228" s="465"/>
      <c r="Q228"/>
      <c r="R228" s="22"/>
      <c r="S228" s="22"/>
    </row>
    <row r="229" spans="1:19" s="1" customFormat="1" ht="13.5" customHeight="1">
      <c r="A229" s="24" t="s">
        <v>66</v>
      </c>
      <c r="B229" s="444" t="s">
        <v>871</v>
      </c>
      <c r="C229" s="444"/>
      <c r="D229" s="444"/>
      <c r="E229" s="444"/>
      <c r="F229" s="445"/>
      <c r="G229" s="25" t="s">
        <v>67</v>
      </c>
      <c r="H229" s="82" t="s">
        <v>292</v>
      </c>
      <c r="I229" s="25" t="s">
        <v>68</v>
      </c>
      <c r="J229" s="82" t="s">
        <v>292</v>
      </c>
      <c r="K229" s="25" t="s">
        <v>72</v>
      </c>
      <c r="L229" s="472" t="s">
        <v>292</v>
      </c>
      <c r="M229" s="472"/>
      <c r="N229" s="106" t="s">
        <v>24</v>
      </c>
      <c r="O229" s="472" t="s">
        <v>292</v>
      </c>
      <c r="P229" s="473"/>
      <c r="Q229"/>
    </row>
    <row r="230" spans="1:19" s="1" customFormat="1" ht="13.5" customHeight="1">
      <c r="A230" s="24" t="s">
        <v>69</v>
      </c>
      <c r="B230" s="412" t="s">
        <v>48</v>
      </c>
      <c r="C230" s="387"/>
      <c r="D230" s="387"/>
      <c r="E230" s="387"/>
      <c r="F230" s="387"/>
      <c r="G230" s="387"/>
      <c r="H230" s="387"/>
      <c r="I230" s="388"/>
      <c r="J230" s="86" t="s">
        <v>25</v>
      </c>
      <c r="K230" s="412" t="s">
        <v>292</v>
      </c>
      <c r="L230" s="387"/>
      <c r="M230" s="387"/>
      <c r="N230" s="387"/>
      <c r="O230" s="387"/>
      <c r="P230" s="388"/>
      <c r="Q230"/>
    </row>
    <row r="231" spans="1:19">
      <c r="A231" s="468"/>
      <c r="B231" s="468"/>
      <c r="C231" s="468"/>
      <c r="D231" s="468"/>
      <c r="E231" s="468"/>
      <c r="F231" s="468"/>
      <c r="G231" s="468"/>
      <c r="H231" s="468"/>
      <c r="I231" s="468"/>
      <c r="J231" s="468"/>
      <c r="K231" s="468"/>
      <c r="L231" s="468"/>
      <c r="M231" s="468"/>
      <c r="N231" s="468"/>
      <c r="O231" s="468"/>
      <c r="P231" s="468"/>
    </row>
    <row r="232" spans="1:19" s="1" customFormat="1" ht="13.5" customHeight="1">
      <c r="A232" s="24" t="s">
        <v>66</v>
      </c>
      <c r="B232" s="444" t="s">
        <v>872</v>
      </c>
      <c r="C232" s="444"/>
      <c r="D232" s="444"/>
      <c r="E232" s="444"/>
      <c r="F232" s="445"/>
      <c r="G232" s="25" t="s">
        <v>67</v>
      </c>
      <c r="H232" s="82" t="s">
        <v>292</v>
      </c>
      <c r="I232" s="25" t="s">
        <v>68</v>
      </c>
      <c r="J232" s="82" t="s">
        <v>292</v>
      </c>
      <c r="K232" s="25" t="s">
        <v>72</v>
      </c>
      <c r="L232" s="472" t="s">
        <v>292</v>
      </c>
      <c r="M232" s="472"/>
      <c r="N232" s="106" t="s">
        <v>24</v>
      </c>
      <c r="O232" s="472" t="s">
        <v>292</v>
      </c>
      <c r="P232" s="473"/>
      <c r="Q232"/>
    </row>
    <row r="233" spans="1:19" s="1" customFormat="1" ht="13.5" customHeight="1">
      <c r="A233" s="24" t="s">
        <v>69</v>
      </c>
      <c r="B233" s="412" t="s">
        <v>48</v>
      </c>
      <c r="C233" s="387"/>
      <c r="D233" s="387"/>
      <c r="E233" s="387"/>
      <c r="F233" s="387"/>
      <c r="G233" s="387"/>
      <c r="H233" s="387"/>
      <c r="I233" s="388"/>
      <c r="J233" s="86" t="s">
        <v>25</v>
      </c>
      <c r="K233" s="412" t="s">
        <v>292</v>
      </c>
      <c r="L233" s="387"/>
      <c r="M233" s="387"/>
      <c r="N233" s="387"/>
      <c r="O233" s="387"/>
      <c r="P233" s="388"/>
      <c r="Q233"/>
    </row>
    <row r="234" spans="1:19">
      <c r="A234" s="468"/>
      <c r="B234" s="468"/>
      <c r="C234" s="468"/>
      <c r="D234" s="468"/>
      <c r="E234" s="468"/>
      <c r="F234" s="468"/>
      <c r="G234" s="468"/>
      <c r="H234" s="468"/>
      <c r="I234" s="468"/>
      <c r="J234" s="468"/>
      <c r="K234" s="468"/>
      <c r="L234" s="468"/>
      <c r="M234" s="468"/>
      <c r="N234" s="468"/>
      <c r="O234" s="468"/>
      <c r="P234" s="468"/>
    </row>
    <row r="235" spans="1:19" s="8" customFormat="1">
      <c r="A235" s="390" t="s">
        <v>491</v>
      </c>
      <c r="B235" s="391"/>
      <c r="C235" s="391"/>
      <c r="D235" s="391"/>
      <c r="E235" s="392"/>
      <c r="F235" s="464"/>
      <c r="G235" s="465"/>
      <c r="H235" s="465"/>
      <c r="I235" s="465"/>
      <c r="J235" s="465"/>
      <c r="K235" s="465"/>
      <c r="L235" s="465"/>
      <c r="M235" s="465"/>
      <c r="N235" s="465"/>
      <c r="O235" s="465"/>
      <c r="P235" s="465"/>
      <c r="Q235"/>
      <c r="R235" s="22"/>
      <c r="S235" s="22"/>
    </row>
    <row r="236" spans="1:19" s="1" customFormat="1" ht="13.5" customHeight="1">
      <c r="A236" s="24" t="s">
        <v>66</v>
      </c>
      <c r="B236" s="444" t="s">
        <v>532</v>
      </c>
      <c r="C236" s="444"/>
      <c r="D236" s="444"/>
      <c r="E236" s="444"/>
      <c r="F236" s="445"/>
      <c r="G236" s="25" t="s">
        <v>67</v>
      </c>
      <c r="H236" s="82">
        <v>41710</v>
      </c>
      <c r="I236" s="25" t="s">
        <v>68</v>
      </c>
      <c r="J236" s="82" t="s">
        <v>292</v>
      </c>
      <c r="K236" s="25" t="s">
        <v>72</v>
      </c>
      <c r="L236" s="472" t="s">
        <v>369</v>
      </c>
      <c r="M236" s="472"/>
      <c r="N236" s="106" t="s">
        <v>24</v>
      </c>
      <c r="O236" s="472" t="s">
        <v>379</v>
      </c>
      <c r="P236" s="473"/>
      <c r="Q236"/>
    </row>
    <row r="237" spans="1:19" s="1" customFormat="1" ht="13.5" customHeight="1">
      <c r="A237" s="24" t="s">
        <v>69</v>
      </c>
      <c r="B237" s="412" t="s">
        <v>533</v>
      </c>
      <c r="C237" s="387"/>
      <c r="D237" s="387"/>
      <c r="E237" s="387"/>
      <c r="F237" s="387"/>
      <c r="G237" s="387"/>
      <c r="H237" s="387"/>
      <c r="I237" s="388"/>
      <c r="J237" s="86" t="s">
        <v>25</v>
      </c>
      <c r="K237" s="412" t="s">
        <v>538</v>
      </c>
      <c r="L237" s="387"/>
      <c r="M237" s="387"/>
      <c r="N237" s="387"/>
      <c r="O237" s="387"/>
      <c r="P237" s="388"/>
      <c r="Q237"/>
    </row>
    <row r="238" spans="1:19">
      <c r="A238" s="468"/>
      <c r="B238" s="468"/>
      <c r="C238" s="468"/>
      <c r="D238" s="468"/>
      <c r="E238" s="468"/>
      <c r="F238" s="468"/>
      <c r="G238" s="468"/>
      <c r="H238" s="468"/>
      <c r="I238" s="468"/>
      <c r="J238" s="468"/>
      <c r="K238" s="468"/>
      <c r="L238" s="468"/>
      <c r="M238" s="468"/>
      <c r="N238" s="468"/>
      <c r="O238" s="468"/>
      <c r="P238" s="468"/>
    </row>
    <row r="239" spans="1:19" s="1" customFormat="1" ht="13.5" customHeight="1">
      <c r="A239" s="24" t="s">
        <v>66</v>
      </c>
      <c r="B239" s="444" t="s">
        <v>534</v>
      </c>
      <c r="C239" s="444"/>
      <c r="D239" s="444"/>
      <c r="E239" s="444"/>
      <c r="F239" s="445"/>
      <c r="G239" s="25" t="s">
        <v>67</v>
      </c>
      <c r="H239" s="82">
        <v>41710</v>
      </c>
      <c r="I239" s="25" t="s">
        <v>68</v>
      </c>
      <c r="J239" s="82" t="s">
        <v>292</v>
      </c>
      <c r="K239" s="25" t="s">
        <v>72</v>
      </c>
      <c r="L239" s="472" t="s">
        <v>369</v>
      </c>
      <c r="M239" s="472"/>
      <c r="N239" s="106" t="s">
        <v>24</v>
      </c>
      <c r="O239" s="472" t="s">
        <v>379</v>
      </c>
      <c r="P239" s="473"/>
      <c r="Q239"/>
    </row>
    <row r="240" spans="1:19" s="1" customFormat="1" ht="13.5" customHeight="1">
      <c r="A240" s="24" t="s">
        <v>69</v>
      </c>
      <c r="B240" s="412" t="s">
        <v>535</v>
      </c>
      <c r="C240" s="387"/>
      <c r="D240" s="387"/>
      <c r="E240" s="387"/>
      <c r="F240" s="387"/>
      <c r="G240" s="387"/>
      <c r="H240" s="387"/>
      <c r="I240" s="388"/>
      <c r="J240" s="86" t="s">
        <v>25</v>
      </c>
      <c r="K240" s="412" t="s">
        <v>538</v>
      </c>
      <c r="L240" s="387"/>
      <c r="M240" s="387"/>
      <c r="N240" s="387"/>
      <c r="O240" s="387"/>
      <c r="P240" s="388"/>
      <c r="Q240"/>
    </row>
    <row r="241" spans="1:17">
      <c r="A241" s="468"/>
      <c r="B241" s="468"/>
      <c r="C241" s="468"/>
      <c r="D241" s="468"/>
      <c r="E241" s="468"/>
      <c r="F241" s="468"/>
      <c r="G241" s="468"/>
      <c r="H241" s="468"/>
      <c r="I241" s="468"/>
      <c r="J241" s="468"/>
      <c r="K241" s="468"/>
      <c r="L241" s="468"/>
      <c r="M241" s="468"/>
      <c r="N241" s="468"/>
      <c r="O241" s="468"/>
      <c r="P241" s="468"/>
    </row>
    <row r="242" spans="1:17" s="1" customFormat="1" ht="13.5" customHeight="1">
      <c r="A242" s="24" t="s">
        <v>66</v>
      </c>
      <c r="B242" s="444" t="s">
        <v>536</v>
      </c>
      <c r="C242" s="444"/>
      <c r="D242" s="444"/>
      <c r="E242" s="444"/>
      <c r="F242" s="445"/>
      <c r="G242" s="25" t="s">
        <v>67</v>
      </c>
      <c r="H242" s="82">
        <v>41710</v>
      </c>
      <c r="I242" s="25" t="s">
        <v>68</v>
      </c>
      <c r="J242" s="82" t="s">
        <v>292</v>
      </c>
      <c r="K242" s="25" t="s">
        <v>72</v>
      </c>
      <c r="L242" s="472" t="s">
        <v>369</v>
      </c>
      <c r="M242" s="472"/>
      <c r="N242" s="106" t="s">
        <v>24</v>
      </c>
      <c r="O242" s="472" t="s">
        <v>379</v>
      </c>
      <c r="P242" s="473"/>
      <c r="Q242"/>
    </row>
    <row r="243" spans="1:17" s="1" customFormat="1" ht="13.5" customHeight="1">
      <c r="A243" s="24" t="s">
        <v>69</v>
      </c>
      <c r="B243" s="412" t="s">
        <v>535</v>
      </c>
      <c r="C243" s="387"/>
      <c r="D243" s="387"/>
      <c r="E243" s="387"/>
      <c r="F243" s="387"/>
      <c r="G243" s="387"/>
      <c r="H243" s="387"/>
      <c r="I243" s="388"/>
      <c r="J243" s="86" t="s">
        <v>25</v>
      </c>
      <c r="K243" s="412" t="s">
        <v>538</v>
      </c>
      <c r="L243" s="387"/>
      <c r="M243" s="387"/>
      <c r="N243" s="387"/>
      <c r="O243" s="387"/>
      <c r="P243" s="388"/>
      <c r="Q243"/>
    </row>
    <row r="244" spans="1:17">
      <c r="A244" s="468"/>
      <c r="B244" s="468"/>
      <c r="C244" s="468"/>
      <c r="D244" s="468"/>
      <c r="E244" s="468"/>
      <c r="F244" s="468"/>
      <c r="G244" s="468"/>
      <c r="H244" s="468"/>
      <c r="I244" s="468"/>
      <c r="J244" s="468"/>
      <c r="K244" s="468"/>
      <c r="L244" s="468"/>
      <c r="M244" s="468"/>
      <c r="N244" s="468"/>
      <c r="O244" s="468"/>
      <c r="P244" s="468"/>
    </row>
    <row r="245" spans="1:17" s="1" customFormat="1" ht="13.5" customHeight="1">
      <c r="A245" s="24" t="s">
        <v>66</v>
      </c>
      <c r="B245" s="444" t="s">
        <v>537</v>
      </c>
      <c r="C245" s="444"/>
      <c r="D245" s="444"/>
      <c r="E245" s="444"/>
      <c r="F245" s="445"/>
      <c r="G245" s="25" t="s">
        <v>67</v>
      </c>
      <c r="H245" s="82">
        <v>41710</v>
      </c>
      <c r="I245" s="25" t="s">
        <v>68</v>
      </c>
      <c r="J245" s="82" t="s">
        <v>292</v>
      </c>
      <c r="K245" s="25" t="s">
        <v>72</v>
      </c>
      <c r="L245" s="472" t="s">
        <v>369</v>
      </c>
      <c r="M245" s="472"/>
      <c r="N245" s="106" t="s">
        <v>24</v>
      </c>
      <c r="O245" s="472" t="s">
        <v>292</v>
      </c>
      <c r="P245" s="473"/>
      <c r="Q245"/>
    </row>
    <row r="246" spans="1:17" s="1" customFormat="1" ht="13.5" customHeight="1">
      <c r="A246" s="24" t="s">
        <v>69</v>
      </c>
      <c r="B246" s="412" t="s">
        <v>535</v>
      </c>
      <c r="C246" s="387"/>
      <c r="D246" s="387"/>
      <c r="E246" s="387"/>
      <c r="F246" s="387"/>
      <c r="G246" s="387"/>
      <c r="H246" s="387"/>
      <c r="I246" s="388"/>
      <c r="J246" s="86" t="s">
        <v>25</v>
      </c>
      <c r="K246" s="412" t="s">
        <v>538</v>
      </c>
      <c r="L246" s="387"/>
      <c r="M246" s="387"/>
      <c r="N246" s="387"/>
      <c r="O246" s="387"/>
      <c r="P246" s="388"/>
      <c r="Q246"/>
    </row>
    <row r="247" spans="1:17">
      <c r="A247" s="474"/>
      <c r="B247" s="474"/>
      <c r="C247" s="474"/>
      <c r="D247" s="474"/>
      <c r="E247" s="474"/>
      <c r="F247" s="474"/>
      <c r="G247" s="474"/>
      <c r="H247" s="474"/>
      <c r="I247" s="474"/>
      <c r="J247" s="474"/>
      <c r="K247" s="474"/>
      <c r="L247" s="474"/>
      <c r="M247" s="474"/>
      <c r="N247" s="474"/>
      <c r="O247" s="474"/>
      <c r="P247" s="474"/>
    </row>
    <row r="248" spans="1:17" s="1" customFormat="1" ht="13.5" customHeight="1">
      <c r="A248" s="24" t="s">
        <v>66</v>
      </c>
      <c r="B248" s="444" t="s">
        <v>1074</v>
      </c>
      <c r="C248" s="444"/>
      <c r="D248" s="444"/>
      <c r="E248" s="444"/>
      <c r="F248" s="445"/>
      <c r="G248" s="25" t="s">
        <v>67</v>
      </c>
      <c r="H248" s="82">
        <v>41710</v>
      </c>
      <c r="I248" s="25" t="s">
        <v>68</v>
      </c>
      <c r="J248" s="82">
        <v>41922</v>
      </c>
      <c r="K248" s="25" t="s">
        <v>72</v>
      </c>
      <c r="L248" s="472" t="s">
        <v>369</v>
      </c>
      <c r="M248" s="472"/>
      <c r="N248" s="106" t="s">
        <v>24</v>
      </c>
      <c r="O248" s="472" t="s">
        <v>671</v>
      </c>
      <c r="P248" s="473"/>
      <c r="Q248"/>
    </row>
    <row r="249" spans="1:17" s="1" customFormat="1" ht="13.5" customHeight="1">
      <c r="A249" s="24" t="s">
        <v>69</v>
      </c>
      <c r="B249" s="412" t="s">
        <v>533</v>
      </c>
      <c r="C249" s="387"/>
      <c r="D249" s="387"/>
      <c r="E249" s="387"/>
      <c r="F249" s="387"/>
      <c r="G249" s="387"/>
      <c r="H249" s="387"/>
      <c r="I249" s="388"/>
      <c r="J249" s="86" t="s">
        <v>25</v>
      </c>
      <c r="K249" s="412" t="s">
        <v>292</v>
      </c>
      <c r="L249" s="387"/>
      <c r="M249" s="387"/>
      <c r="N249" s="387"/>
      <c r="O249" s="387"/>
      <c r="P249" s="388"/>
      <c r="Q249"/>
    </row>
    <row r="250" spans="1:17">
      <c r="A250" s="468"/>
      <c r="B250" s="468"/>
      <c r="C250" s="468"/>
      <c r="D250" s="468"/>
      <c r="E250" s="468"/>
      <c r="F250" s="468"/>
      <c r="G250" s="468"/>
      <c r="H250" s="468"/>
      <c r="I250" s="468"/>
      <c r="J250" s="468"/>
      <c r="K250" s="468"/>
      <c r="L250" s="468"/>
      <c r="M250" s="468"/>
      <c r="N250" s="468"/>
      <c r="O250" s="468"/>
      <c r="P250" s="468"/>
    </row>
    <row r="251" spans="1:17" s="1" customFormat="1" ht="13.5" customHeight="1">
      <c r="A251" s="24" t="s">
        <v>66</v>
      </c>
      <c r="B251" s="444" t="s">
        <v>1075</v>
      </c>
      <c r="C251" s="444"/>
      <c r="D251" s="444"/>
      <c r="E251" s="444"/>
      <c r="F251" s="445"/>
      <c r="G251" s="25" t="s">
        <v>67</v>
      </c>
      <c r="H251" s="82">
        <v>41710</v>
      </c>
      <c r="I251" s="25" t="s">
        <v>68</v>
      </c>
      <c r="J251" s="82" t="s">
        <v>292</v>
      </c>
      <c r="K251" s="25" t="s">
        <v>72</v>
      </c>
      <c r="L251" s="472" t="s">
        <v>369</v>
      </c>
      <c r="M251" s="472"/>
      <c r="N251" s="106" t="s">
        <v>24</v>
      </c>
      <c r="O251" s="472" t="s">
        <v>379</v>
      </c>
      <c r="P251" s="473"/>
      <c r="Q251"/>
    </row>
    <row r="252" spans="1:17" s="1" customFormat="1" ht="13.5" customHeight="1">
      <c r="A252" s="24" t="s">
        <v>69</v>
      </c>
      <c r="B252" s="412" t="s">
        <v>538</v>
      </c>
      <c r="C252" s="387"/>
      <c r="D252" s="387"/>
      <c r="E252" s="387"/>
      <c r="F252" s="387"/>
      <c r="G252" s="387"/>
      <c r="H252" s="387"/>
      <c r="I252" s="388"/>
      <c r="J252" s="86" t="s">
        <v>25</v>
      </c>
      <c r="K252" s="412" t="s">
        <v>538</v>
      </c>
      <c r="L252" s="387"/>
      <c r="M252" s="387"/>
      <c r="N252" s="387"/>
      <c r="O252" s="387"/>
      <c r="P252" s="388"/>
      <c r="Q252"/>
    </row>
    <row r="253" spans="1:17">
      <c r="A253" s="468"/>
      <c r="B253" s="468"/>
      <c r="C253" s="468"/>
      <c r="D253" s="468"/>
      <c r="E253" s="468"/>
      <c r="F253" s="468"/>
      <c r="G253" s="468"/>
      <c r="H253" s="468"/>
      <c r="I253" s="468"/>
      <c r="J253" s="468"/>
      <c r="K253" s="468"/>
      <c r="L253" s="468"/>
      <c r="M253" s="468"/>
      <c r="N253" s="468"/>
      <c r="O253" s="468"/>
      <c r="P253" s="468"/>
    </row>
    <row r="254" spans="1:17" s="1" customFormat="1" ht="13.5" customHeight="1">
      <c r="A254" s="24" t="s">
        <v>66</v>
      </c>
      <c r="B254" s="444" t="s">
        <v>1076</v>
      </c>
      <c r="C254" s="444"/>
      <c r="D254" s="444"/>
      <c r="E254" s="444"/>
      <c r="F254" s="445"/>
      <c r="G254" s="25" t="s">
        <v>67</v>
      </c>
      <c r="H254" s="82">
        <v>41710</v>
      </c>
      <c r="I254" s="25" t="s">
        <v>68</v>
      </c>
      <c r="J254" s="82" t="s">
        <v>292</v>
      </c>
      <c r="K254" s="25" t="s">
        <v>72</v>
      </c>
      <c r="L254" s="472" t="s">
        <v>369</v>
      </c>
      <c r="M254" s="472"/>
      <c r="N254" s="106" t="s">
        <v>24</v>
      </c>
      <c r="O254" s="472" t="s">
        <v>379</v>
      </c>
      <c r="P254" s="473"/>
      <c r="Q254"/>
    </row>
    <row r="255" spans="1:17" s="1" customFormat="1" ht="13.5" customHeight="1">
      <c r="A255" s="24" t="s">
        <v>69</v>
      </c>
      <c r="B255" s="412" t="s">
        <v>538</v>
      </c>
      <c r="C255" s="387"/>
      <c r="D255" s="387"/>
      <c r="E255" s="387"/>
      <c r="F255" s="387"/>
      <c r="G255" s="387"/>
      <c r="H255" s="387"/>
      <c r="I255" s="388"/>
      <c r="J255" s="86" t="s">
        <v>25</v>
      </c>
      <c r="K255" s="412" t="s">
        <v>538</v>
      </c>
      <c r="L255" s="387"/>
      <c r="M255" s="387"/>
      <c r="N255" s="387"/>
      <c r="O255" s="387"/>
      <c r="P255" s="388"/>
      <c r="Q255"/>
    </row>
    <row r="256" spans="1:17">
      <c r="A256" s="468"/>
      <c r="B256" s="468"/>
      <c r="C256" s="468"/>
      <c r="D256" s="468"/>
      <c r="E256" s="468"/>
      <c r="F256" s="468"/>
      <c r="G256" s="468"/>
      <c r="H256" s="468"/>
      <c r="I256" s="468"/>
      <c r="J256" s="468"/>
      <c r="K256" s="468"/>
      <c r="L256" s="468"/>
      <c r="M256" s="468"/>
      <c r="N256" s="468"/>
      <c r="O256" s="468"/>
      <c r="P256" s="468"/>
    </row>
    <row r="257" spans="1:17" s="1" customFormat="1" ht="13.5" customHeight="1">
      <c r="A257" s="24" t="s">
        <v>66</v>
      </c>
      <c r="B257" s="444" t="s">
        <v>1077</v>
      </c>
      <c r="C257" s="444"/>
      <c r="D257" s="444"/>
      <c r="E257" s="444"/>
      <c r="F257" s="445"/>
      <c r="G257" s="25" t="s">
        <v>67</v>
      </c>
      <c r="H257" s="82">
        <v>41710</v>
      </c>
      <c r="I257" s="25" t="s">
        <v>68</v>
      </c>
      <c r="J257" s="82" t="s">
        <v>292</v>
      </c>
      <c r="K257" s="25" t="s">
        <v>72</v>
      </c>
      <c r="L257" s="472" t="s">
        <v>369</v>
      </c>
      <c r="M257" s="472"/>
      <c r="N257" s="106" t="s">
        <v>24</v>
      </c>
      <c r="O257" s="472" t="s">
        <v>379</v>
      </c>
      <c r="P257" s="473"/>
      <c r="Q257"/>
    </row>
    <row r="258" spans="1:17" s="1" customFormat="1" ht="13.5" customHeight="1">
      <c r="A258" s="24" t="s">
        <v>69</v>
      </c>
      <c r="B258" s="412" t="s">
        <v>538</v>
      </c>
      <c r="C258" s="387"/>
      <c r="D258" s="387"/>
      <c r="E258" s="387"/>
      <c r="F258" s="387"/>
      <c r="G258" s="387"/>
      <c r="H258" s="387"/>
      <c r="I258" s="388"/>
      <c r="J258" s="86" t="s">
        <v>25</v>
      </c>
      <c r="K258" s="412" t="s">
        <v>538</v>
      </c>
      <c r="L258" s="387"/>
      <c r="M258" s="387"/>
      <c r="N258" s="387"/>
      <c r="O258" s="387"/>
      <c r="P258" s="388"/>
      <c r="Q258"/>
    </row>
    <row r="259" spans="1:17">
      <c r="A259" s="474"/>
      <c r="B259" s="474"/>
      <c r="C259" s="474"/>
      <c r="D259" s="474"/>
      <c r="E259" s="474"/>
      <c r="F259" s="474"/>
      <c r="G259" s="474"/>
      <c r="H259" s="474"/>
      <c r="I259" s="474"/>
      <c r="J259" s="474"/>
      <c r="K259" s="474"/>
      <c r="L259" s="474"/>
      <c r="M259" s="474"/>
      <c r="N259" s="474"/>
      <c r="O259" s="474"/>
      <c r="P259" s="474"/>
    </row>
    <row r="260" spans="1:17" s="1" customFormat="1" ht="13.5" customHeight="1">
      <c r="A260" s="24" t="s">
        <v>66</v>
      </c>
      <c r="B260" s="444" t="s">
        <v>1078</v>
      </c>
      <c r="C260" s="444"/>
      <c r="D260" s="444"/>
      <c r="E260" s="444"/>
      <c r="F260" s="445"/>
      <c r="G260" s="25" t="s">
        <v>67</v>
      </c>
      <c r="H260" s="82">
        <v>41710</v>
      </c>
      <c r="I260" s="25" t="s">
        <v>68</v>
      </c>
      <c r="J260" s="82" t="s">
        <v>292</v>
      </c>
      <c r="K260" s="25" t="s">
        <v>72</v>
      </c>
      <c r="L260" s="472" t="s">
        <v>369</v>
      </c>
      <c r="M260" s="472"/>
      <c r="N260" s="106" t="s">
        <v>24</v>
      </c>
      <c r="O260" s="472" t="s">
        <v>379</v>
      </c>
      <c r="P260" s="473"/>
      <c r="Q260"/>
    </row>
    <row r="261" spans="1:17" s="1" customFormat="1" ht="13.5" customHeight="1">
      <c r="A261" s="24" t="s">
        <v>69</v>
      </c>
      <c r="B261" s="412" t="s">
        <v>533</v>
      </c>
      <c r="C261" s="387"/>
      <c r="D261" s="387"/>
      <c r="E261" s="387"/>
      <c r="F261" s="387"/>
      <c r="G261" s="387"/>
      <c r="H261" s="387"/>
      <c r="I261" s="388"/>
      <c r="J261" s="86" t="s">
        <v>25</v>
      </c>
      <c r="K261" s="412" t="s">
        <v>538</v>
      </c>
      <c r="L261" s="387"/>
      <c r="M261" s="387"/>
      <c r="N261" s="387"/>
      <c r="O261" s="387"/>
      <c r="P261" s="388"/>
      <c r="Q261"/>
    </row>
    <row r="262" spans="1:17">
      <c r="A262" s="468"/>
      <c r="B262" s="468"/>
      <c r="C262" s="468"/>
      <c r="D262" s="468"/>
      <c r="E262" s="468"/>
      <c r="F262" s="468"/>
      <c r="G262" s="468"/>
      <c r="H262" s="468"/>
      <c r="I262" s="468"/>
      <c r="J262" s="468"/>
      <c r="K262" s="468"/>
      <c r="L262" s="468"/>
      <c r="M262" s="468"/>
      <c r="N262" s="468"/>
      <c r="O262" s="468"/>
      <c r="P262" s="468"/>
    </row>
    <row r="263" spans="1:17" s="1" customFormat="1" ht="13.5" customHeight="1">
      <c r="A263" s="24" t="s">
        <v>66</v>
      </c>
      <c r="B263" s="444" t="s">
        <v>1079</v>
      </c>
      <c r="C263" s="444"/>
      <c r="D263" s="444"/>
      <c r="E263" s="444"/>
      <c r="F263" s="445"/>
      <c r="G263" s="25" t="s">
        <v>67</v>
      </c>
      <c r="H263" s="82">
        <v>41710</v>
      </c>
      <c r="I263" s="25" t="s">
        <v>68</v>
      </c>
      <c r="J263" s="82">
        <v>41922</v>
      </c>
      <c r="K263" s="25" t="s">
        <v>72</v>
      </c>
      <c r="L263" s="472" t="s">
        <v>369</v>
      </c>
      <c r="M263" s="472"/>
      <c r="N263" s="106" t="s">
        <v>24</v>
      </c>
      <c r="O263" s="472" t="s">
        <v>671</v>
      </c>
      <c r="P263" s="473"/>
      <c r="Q263"/>
    </row>
    <row r="264" spans="1:17" s="1" customFormat="1" ht="13.5" customHeight="1">
      <c r="A264" s="24" t="s">
        <v>69</v>
      </c>
      <c r="B264" s="412" t="s">
        <v>533</v>
      </c>
      <c r="C264" s="387"/>
      <c r="D264" s="387"/>
      <c r="E264" s="387"/>
      <c r="F264" s="387"/>
      <c r="G264" s="387"/>
      <c r="H264" s="387"/>
      <c r="I264" s="388"/>
      <c r="J264" s="86" t="s">
        <v>25</v>
      </c>
      <c r="K264" s="412" t="s">
        <v>538</v>
      </c>
      <c r="L264" s="387"/>
      <c r="M264" s="387"/>
      <c r="N264" s="387"/>
      <c r="O264" s="387"/>
      <c r="P264" s="388"/>
      <c r="Q264"/>
    </row>
    <row r="265" spans="1:17">
      <c r="A265" s="468"/>
      <c r="B265" s="468"/>
      <c r="C265" s="468"/>
      <c r="D265" s="468"/>
      <c r="E265" s="468"/>
      <c r="F265" s="468"/>
      <c r="G265" s="468"/>
      <c r="H265" s="468"/>
      <c r="I265" s="468"/>
      <c r="J265" s="468"/>
      <c r="K265" s="468"/>
      <c r="L265" s="468"/>
      <c r="M265" s="468"/>
      <c r="N265" s="468"/>
      <c r="O265" s="468"/>
      <c r="P265" s="468"/>
    </row>
    <row r="266" spans="1:17" s="1" customFormat="1" ht="13.5" customHeight="1">
      <c r="A266" s="24" t="s">
        <v>66</v>
      </c>
      <c r="B266" s="444" t="s">
        <v>1080</v>
      </c>
      <c r="C266" s="444"/>
      <c r="D266" s="444"/>
      <c r="E266" s="444"/>
      <c r="F266" s="445"/>
      <c r="G266" s="25" t="s">
        <v>67</v>
      </c>
      <c r="H266" s="82">
        <v>41710</v>
      </c>
      <c r="I266" s="25" t="s">
        <v>68</v>
      </c>
      <c r="J266" s="82" t="s">
        <v>292</v>
      </c>
      <c r="K266" s="25" t="s">
        <v>72</v>
      </c>
      <c r="L266" s="472" t="s">
        <v>369</v>
      </c>
      <c r="M266" s="472"/>
      <c r="N266" s="106" t="s">
        <v>24</v>
      </c>
      <c r="O266" s="472" t="s">
        <v>379</v>
      </c>
      <c r="P266" s="473"/>
      <c r="Q266"/>
    </row>
    <row r="267" spans="1:17" s="1" customFormat="1" ht="13.5" customHeight="1">
      <c r="A267" s="24" t="s">
        <v>69</v>
      </c>
      <c r="B267" s="412" t="s">
        <v>535</v>
      </c>
      <c r="C267" s="387"/>
      <c r="D267" s="387"/>
      <c r="E267" s="387"/>
      <c r="F267" s="387"/>
      <c r="G267" s="387"/>
      <c r="H267" s="387"/>
      <c r="I267" s="388"/>
      <c r="J267" s="86" t="s">
        <v>25</v>
      </c>
      <c r="K267" s="412" t="s">
        <v>538</v>
      </c>
      <c r="L267" s="387"/>
      <c r="M267" s="387"/>
      <c r="N267" s="387"/>
      <c r="O267" s="387"/>
      <c r="P267" s="388"/>
      <c r="Q267"/>
    </row>
    <row r="268" spans="1:17">
      <c r="A268" s="468"/>
      <c r="B268" s="468"/>
      <c r="C268" s="468"/>
      <c r="D268" s="468"/>
      <c r="E268" s="468"/>
      <c r="F268" s="468"/>
      <c r="G268" s="468"/>
      <c r="H268" s="468"/>
      <c r="I268" s="468"/>
      <c r="J268" s="468"/>
      <c r="K268" s="468"/>
      <c r="L268" s="468"/>
      <c r="M268" s="468"/>
      <c r="N268" s="468"/>
      <c r="O268" s="468"/>
      <c r="P268" s="468"/>
    </row>
    <row r="269" spans="1:17" s="1" customFormat="1" ht="13.5" customHeight="1">
      <c r="A269" s="24" t="s">
        <v>66</v>
      </c>
      <c r="B269" s="444" t="s">
        <v>1081</v>
      </c>
      <c r="C269" s="444"/>
      <c r="D269" s="444"/>
      <c r="E269" s="444"/>
      <c r="F269" s="445"/>
      <c r="G269" s="25" t="s">
        <v>67</v>
      </c>
      <c r="H269" s="82">
        <v>41801</v>
      </c>
      <c r="I269" s="25" t="s">
        <v>68</v>
      </c>
      <c r="J269" s="82" t="s">
        <v>292</v>
      </c>
      <c r="K269" s="25" t="s">
        <v>72</v>
      </c>
      <c r="L269" s="472" t="s">
        <v>369</v>
      </c>
      <c r="M269" s="472"/>
      <c r="N269" s="106" t="s">
        <v>24</v>
      </c>
      <c r="O269" s="472" t="s">
        <v>379</v>
      </c>
      <c r="P269" s="473"/>
      <c r="Q269"/>
    </row>
    <row r="270" spans="1:17" s="1" customFormat="1" ht="13.5" customHeight="1">
      <c r="A270" s="24" t="s">
        <v>69</v>
      </c>
      <c r="B270" s="412" t="s">
        <v>535</v>
      </c>
      <c r="C270" s="387"/>
      <c r="D270" s="387"/>
      <c r="E270" s="387"/>
      <c r="F270" s="387"/>
      <c r="G270" s="387"/>
      <c r="H270" s="387"/>
      <c r="I270" s="388"/>
      <c r="J270" s="86" t="s">
        <v>25</v>
      </c>
      <c r="K270" s="412" t="s">
        <v>538</v>
      </c>
      <c r="L270" s="387"/>
      <c r="M270" s="387"/>
      <c r="N270" s="387"/>
      <c r="O270" s="387"/>
      <c r="P270" s="388"/>
      <c r="Q270"/>
    </row>
  </sheetData>
  <mergeCells count="538">
    <mergeCell ref="B269:F269"/>
    <mergeCell ref="L269:M269"/>
    <mergeCell ref="B270:I270"/>
    <mergeCell ref="K270:P270"/>
    <mergeCell ref="O269:P269"/>
    <mergeCell ref="B264:I264"/>
    <mergeCell ref="K264:P264"/>
    <mergeCell ref="A265:P265"/>
    <mergeCell ref="B266:F266"/>
    <mergeCell ref="L266:M266"/>
    <mergeCell ref="O266:P266"/>
    <mergeCell ref="B267:I267"/>
    <mergeCell ref="K267:P267"/>
    <mergeCell ref="A268:P268"/>
    <mergeCell ref="A262:P262"/>
    <mergeCell ref="B263:F263"/>
    <mergeCell ref="L263:M263"/>
    <mergeCell ref="O263:P263"/>
    <mergeCell ref="B260:F260"/>
    <mergeCell ref="L260:M260"/>
    <mergeCell ref="O260:P260"/>
    <mergeCell ref="B261:I261"/>
    <mergeCell ref="K261:P261"/>
    <mergeCell ref="B258:I258"/>
    <mergeCell ref="K258:P258"/>
    <mergeCell ref="A259:P259"/>
    <mergeCell ref="B257:F257"/>
    <mergeCell ref="L257:M257"/>
    <mergeCell ref="O257:P257"/>
    <mergeCell ref="B252:I252"/>
    <mergeCell ref="K252:P252"/>
    <mergeCell ref="A253:P253"/>
    <mergeCell ref="B254:F254"/>
    <mergeCell ref="L254:M254"/>
    <mergeCell ref="O254:P254"/>
    <mergeCell ref="B255:I255"/>
    <mergeCell ref="K255:P255"/>
    <mergeCell ref="A256:P256"/>
    <mergeCell ref="B251:F251"/>
    <mergeCell ref="L251:M251"/>
    <mergeCell ref="O251:P251"/>
    <mergeCell ref="B248:F248"/>
    <mergeCell ref="L248:M248"/>
    <mergeCell ref="O248:P248"/>
    <mergeCell ref="B249:I249"/>
    <mergeCell ref="K249:P249"/>
    <mergeCell ref="B245:F245"/>
    <mergeCell ref="L245:M245"/>
    <mergeCell ref="A250:P250"/>
    <mergeCell ref="B246:I246"/>
    <mergeCell ref="K246:P246"/>
    <mergeCell ref="A247:P247"/>
    <mergeCell ref="O245:P245"/>
    <mergeCell ref="B240:I240"/>
    <mergeCell ref="K240:P240"/>
    <mergeCell ref="A241:P241"/>
    <mergeCell ref="B242:F242"/>
    <mergeCell ref="L242:M242"/>
    <mergeCell ref="O242:P242"/>
    <mergeCell ref="B243:I243"/>
    <mergeCell ref="K243:P243"/>
    <mergeCell ref="A244:P244"/>
    <mergeCell ref="A238:P238"/>
    <mergeCell ref="B239:F239"/>
    <mergeCell ref="L239:M239"/>
    <mergeCell ref="O239:P239"/>
    <mergeCell ref="B236:F236"/>
    <mergeCell ref="L236:M236"/>
    <mergeCell ref="O236:P236"/>
    <mergeCell ref="B237:I237"/>
    <mergeCell ref="K237:P237"/>
    <mergeCell ref="A235:E235"/>
    <mergeCell ref="F235:P235"/>
    <mergeCell ref="B233:I233"/>
    <mergeCell ref="K233:P233"/>
    <mergeCell ref="A234:P234"/>
    <mergeCell ref="B232:F232"/>
    <mergeCell ref="L232:M232"/>
    <mergeCell ref="O232:P232"/>
    <mergeCell ref="B229:F229"/>
    <mergeCell ref="L229:M229"/>
    <mergeCell ref="O229:P229"/>
    <mergeCell ref="B230:I230"/>
    <mergeCell ref="K230:P230"/>
    <mergeCell ref="A231:P231"/>
    <mergeCell ref="A228:E228"/>
    <mergeCell ref="F228:P228"/>
    <mergeCell ref="B225:F225"/>
    <mergeCell ref="L225:M225"/>
    <mergeCell ref="O225:P225"/>
    <mergeCell ref="B226:I226"/>
    <mergeCell ref="K226:P226"/>
    <mergeCell ref="A227:P227"/>
    <mergeCell ref="A223:P223"/>
    <mergeCell ref="A224:E224"/>
    <mergeCell ref="F224:P224"/>
    <mergeCell ref="B219:I219"/>
    <mergeCell ref="K219:P219"/>
    <mergeCell ref="A220:P220"/>
    <mergeCell ref="B221:F221"/>
    <mergeCell ref="L221:M221"/>
    <mergeCell ref="O221:P221"/>
    <mergeCell ref="B222:I222"/>
    <mergeCell ref="K222:P222"/>
    <mergeCell ref="A217:P217"/>
    <mergeCell ref="B218:F218"/>
    <mergeCell ref="L218:M218"/>
    <mergeCell ref="O218:P218"/>
    <mergeCell ref="B215:F215"/>
    <mergeCell ref="L215:M215"/>
    <mergeCell ref="O215:P215"/>
    <mergeCell ref="B216:I216"/>
    <mergeCell ref="K216:P216"/>
    <mergeCell ref="A214:E214"/>
    <mergeCell ref="F214:P214"/>
    <mergeCell ref="B209:I209"/>
    <mergeCell ref="K209:P209"/>
    <mergeCell ref="A210:P210"/>
    <mergeCell ref="B211:F211"/>
    <mergeCell ref="L211:M211"/>
    <mergeCell ref="O211:P211"/>
    <mergeCell ref="B212:I212"/>
    <mergeCell ref="K212:P212"/>
    <mergeCell ref="A213:P213"/>
    <mergeCell ref="B208:F208"/>
    <mergeCell ref="L208:M208"/>
    <mergeCell ref="O208:P208"/>
    <mergeCell ref="B205:F205"/>
    <mergeCell ref="L205:M205"/>
    <mergeCell ref="O205:P205"/>
    <mergeCell ref="B206:I206"/>
    <mergeCell ref="K206:P206"/>
    <mergeCell ref="B202:F202"/>
    <mergeCell ref="L202:M202"/>
    <mergeCell ref="A207:P207"/>
    <mergeCell ref="B203:I203"/>
    <mergeCell ref="K203:P203"/>
    <mergeCell ref="A204:P204"/>
    <mergeCell ref="O202:P202"/>
    <mergeCell ref="B197:I197"/>
    <mergeCell ref="K197:P197"/>
    <mergeCell ref="A198:P198"/>
    <mergeCell ref="B199:F199"/>
    <mergeCell ref="L199:M199"/>
    <mergeCell ref="O199:P199"/>
    <mergeCell ref="B200:I200"/>
    <mergeCell ref="K200:P200"/>
    <mergeCell ref="A201:P201"/>
    <mergeCell ref="A195:P195"/>
    <mergeCell ref="B196:F196"/>
    <mergeCell ref="L196:M196"/>
    <mergeCell ref="O196:P196"/>
    <mergeCell ref="B193:F193"/>
    <mergeCell ref="L193:M193"/>
    <mergeCell ref="O193:P193"/>
    <mergeCell ref="B194:I194"/>
    <mergeCell ref="K194:P194"/>
    <mergeCell ref="B191:I191"/>
    <mergeCell ref="K191:P191"/>
    <mergeCell ref="A192:P192"/>
    <mergeCell ref="B190:F190"/>
    <mergeCell ref="L190:M190"/>
    <mergeCell ref="O190:P190"/>
    <mergeCell ref="B185:I185"/>
    <mergeCell ref="K185:P185"/>
    <mergeCell ref="A186:P186"/>
    <mergeCell ref="B187:F187"/>
    <mergeCell ref="L187:M187"/>
    <mergeCell ref="O187:P187"/>
    <mergeCell ref="B188:I188"/>
    <mergeCell ref="K188:P188"/>
    <mergeCell ref="A189:P189"/>
    <mergeCell ref="B184:F184"/>
    <mergeCell ref="L184:M184"/>
    <mergeCell ref="O184:P184"/>
    <mergeCell ref="B181:F181"/>
    <mergeCell ref="L181:M181"/>
    <mergeCell ref="O181:P181"/>
    <mergeCell ref="B182:I182"/>
    <mergeCell ref="K182:P182"/>
    <mergeCell ref="B178:F178"/>
    <mergeCell ref="L178:M178"/>
    <mergeCell ref="A183:P183"/>
    <mergeCell ref="B179:I179"/>
    <mergeCell ref="K179:P179"/>
    <mergeCell ref="A180:P180"/>
    <mergeCell ref="O178:P178"/>
    <mergeCell ref="B173:I173"/>
    <mergeCell ref="K173:P173"/>
    <mergeCell ref="A174:P174"/>
    <mergeCell ref="B175:F175"/>
    <mergeCell ref="L175:M175"/>
    <mergeCell ref="O175:P175"/>
    <mergeCell ref="B176:I176"/>
    <mergeCell ref="K176:P176"/>
    <mergeCell ref="A177:P177"/>
    <mergeCell ref="A171:P171"/>
    <mergeCell ref="B172:F172"/>
    <mergeCell ref="L172:M172"/>
    <mergeCell ref="O172:P172"/>
    <mergeCell ref="B169:F169"/>
    <mergeCell ref="L169:M169"/>
    <mergeCell ref="O169:P169"/>
    <mergeCell ref="B170:I170"/>
    <mergeCell ref="K170:P170"/>
    <mergeCell ref="A168:E168"/>
    <mergeCell ref="F168:P168"/>
    <mergeCell ref="B163:I163"/>
    <mergeCell ref="K163:P163"/>
    <mergeCell ref="A164:P164"/>
    <mergeCell ref="B165:F165"/>
    <mergeCell ref="L165:M165"/>
    <mergeCell ref="O165:P165"/>
    <mergeCell ref="B166:I166"/>
    <mergeCell ref="K166:P166"/>
    <mergeCell ref="A167:P167"/>
    <mergeCell ref="A161:P161"/>
    <mergeCell ref="B162:F162"/>
    <mergeCell ref="L162:M162"/>
    <mergeCell ref="O162:P162"/>
    <mergeCell ref="B159:F159"/>
    <mergeCell ref="L159:M159"/>
    <mergeCell ref="O159:P159"/>
    <mergeCell ref="B160:I160"/>
    <mergeCell ref="K160:P160"/>
    <mergeCell ref="A157:P157"/>
    <mergeCell ref="A158:E158"/>
    <mergeCell ref="F158:P158"/>
    <mergeCell ref="B156:I156"/>
    <mergeCell ref="K156:P156"/>
    <mergeCell ref="B155:F155"/>
    <mergeCell ref="L155:M155"/>
    <mergeCell ref="O155:P155"/>
    <mergeCell ref="B152:F152"/>
    <mergeCell ref="L152:M152"/>
    <mergeCell ref="O152:P152"/>
    <mergeCell ref="B153:I153"/>
    <mergeCell ref="K153:P153"/>
    <mergeCell ref="A154:P154"/>
    <mergeCell ref="A151:E151"/>
    <mergeCell ref="F151:P151"/>
    <mergeCell ref="B146:I146"/>
    <mergeCell ref="K146:P146"/>
    <mergeCell ref="A147:P147"/>
    <mergeCell ref="B148:F148"/>
    <mergeCell ref="L148:M148"/>
    <mergeCell ref="O148:P148"/>
    <mergeCell ref="B149:I149"/>
    <mergeCell ref="K149:P149"/>
    <mergeCell ref="A150:P150"/>
    <mergeCell ref="A144:P144"/>
    <mergeCell ref="B145:F145"/>
    <mergeCell ref="L145:M145"/>
    <mergeCell ref="O145:P145"/>
    <mergeCell ref="B142:F142"/>
    <mergeCell ref="L142:M142"/>
    <mergeCell ref="O142:P142"/>
    <mergeCell ref="B143:I143"/>
    <mergeCell ref="K143:P143"/>
    <mergeCell ref="A141:E141"/>
    <mergeCell ref="F141:P141"/>
    <mergeCell ref="A140:P140"/>
    <mergeCell ref="B138:F138"/>
    <mergeCell ref="L138:M138"/>
    <mergeCell ref="O138:P138"/>
    <mergeCell ref="B139:I139"/>
    <mergeCell ref="K139:P139"/>
    <mergeCell ref="A137:E137"/>
    <mergeCell ref="F137:P137"/>
    <mergeCell ref="B134:F134"/>
    <mergeCell ref="L134:M134"/>
    <mergeCell ref="O134:P134"/>
    <mergeCell ref="B135:I135"/>
    <mergeCell ref="K135:P135"/>
    <mergeCell ref="B130:F130"/>
    <mergeCell ref="L130:M130"/>
    <mergeCell ref="A136:P136"/>
    <mergeCell ref="B131:I131"/>
    <mergeCell ref="K131:P131"/>
    <mergeCell ref="A132:P132"/>
    <mergeCell ref="A133:E133"/>
    <mergeCell ref="F133:P133"/>
    <mergeCell ref="O130:P130"/>
    <mergeCell ref="B125:I125"/>
    <mergeCell ref="K125:P125"/>
    <mergeCell ref="A126:P126"/>
    <mergeCell ref="B127:F127"/>
    <mergeCell ref="L127:M127"/>
    <mergeCell ref="O127:P127"/>
    <mergeCell ref="B128:I128"/>
    <mergeCell ref="K128:P128"/>
    <mergeCell ref="A129:P129"/>
    <mergeCell ref="A123:P123"/>
    <mergeCell ref="B124:F124"/>
    <mergeCell ref="L124:M124"/>
    <mergeCell ref="O124:P124"/>
    <mergeCell ref="B121:F121"/>
    <mergeCell ref="L121:M121"/>
    <mergeCell ref="O121:P121"/>
    <mergeCell ref="B122:I122"/>
    <mergeCell ref="K122:P122"/>
    <mergeCell ref="B111:F111"/>
    <mergeCell ref="L111:M111"/>
    <mergeCell ref="A116:P116"/>
    <mergeCell ref="B112:I112"/>
    <mergeCell ref="K112:P112"/>
    <mergeCell ref="A113:P113"/>
    <mergeCell ref="O111:P111"/>
    <mergeCell ref="A119:P119"/>
    <mergeCell ref="A120:E120"/>
    <mergeCell ref="F120:P120"/>
    <mergeCell ref="B118:I118"/>
    <mergeCell ref="K118:P118"/>
    <mergeCell ref="B117:F117"/>
    <mergeCell ref="L117:M117"/>
    <mergeCell ref="O117:P117"/>
    <mergeCell ref="B114:F114"/>
    <mergeCell ref="L114:M114"/>
    <mergeCell ref="O114:P114"/>
    <mergeCell ref="B115:I115"/>
    <mergeCell ref="K115:P115"/>
    <mergeCell ref="B106:I106"/>
    <mergeCell ref="K106:P106"/>
    <mergeCell ref="A107:P107"/>
    <mergeCell ref="B108:F108"/>
    <mergeCell ref="L108:M108"/>
    <mergeCell ref="O108:P108"/>
    <mergeCell ref="B109:I109"/>
    <mergeCell ref="K109:P109"/>
    <mergeCell ref="A110:P110"/>
    <mergeCell ref="A104:P104"/>
    <mergeCell ref="B105:F105"/>
    <mergeCell ref="L105:M105"/>
    <mergeCell ref="O105:P105"/>
    <mergeCell ref="B102:F102"/>
    <mergeCell ref="L102:M102"/>
    <mergeCell ref="O102:P102"/>
    <mergeCell ref="B103:I103"/>
    <mergeCell ref="K103:P103"/>
    <mergeCell ref="A100:P100"/>
    <mergeCell ref="A101:E101"/>
    <mergeCell ref="F101:P101"/>
    <mergeCell ref="B98:F98"/>
    <mergeCell ref="L98:M98"/>
    <mergeCell ref="O98:P98"/>
    <mergeCell ref="B99:I99"/>
    <mergeCell ref="K99:P99"/>
    <mergeCell ref="B94:F94"/>
    <mergeCell ref="L94:M94"/>
    <mergeCell ref="B95:I95"/>
    <mergeCell ref="K95:P95"/>
    <mergeCell ref="A96:P96"/>
    <mergeCell ref="A97:E97"/>
    <mergeCell ref="F97:P97"/>
    <mergeCell ref="O94:P94"/>
    <mergeCell ref="B89:I89"/>
    <mergeCell ref="K89:P89"/>
    <mergeCell ref="A90:P90"/>
    <mergeCell ref="B91:F91"/>
    <mergeCell ref="L91:M91"/>
    <mergeCell ref="O91:P91"/>
    <mergeCell ref="B92:I92"/>
    <mergeCell ref="K92:P92"/>
    <mergeCell ref="A93:P93"/>
    <mergeCell ref="B88:F88"/>
    <mergeCell ref="L88:M88"/>
    <mergeCell ref="O88:P88"/>
    <mergeCell ref="A87:E87"/>
    <mergeCell ref="F87:P87"/>
    <mergeCell ref="B85:I85"/>
    <mergeCell ref="K85:P85"/>
    <mergeCell ref="A86:P86"/>
    <mergeCell ref="A83:P83"/>
    <mergeCell ref="B84:F84"/>
    <mergeCell ref="L84:M84"/>
    <mergeCell ref="O84:P84"/>
    <mergeCell ref="B81:F81"/>
    <mergeCell ref="L81:M81"/>
    <mergeCell ref="O81:P81"/>
    <mergeCell ref="B82:I82"/>
    <mergeCell ref="K82:P82"/>
    <mergeCell ref="A80:E80"/>
    <mergeCell ref="F80:P80"/>
    <mergeCell ref="B77:F77"/>
    <mergeCell ref="L77:M77"/>
    <mergeCell ref="B78:I78"/>
    <mergeCell ref="K78:P78"/>
    <mergeCell ref="A79:P79"/>
    <mergeCell ref="O77:P77"/>
    <mergeCell ref="B72:I72"/>
    <mergeCell ref="K72:P72"/>
    <mergeCell ref="A73:P73"/>
    <mergeCell ref="B74:F74"/>
    <mergeCell ref="L74:M74"/>
    <mergeCell ref="O74:P74"/>
    <mergeCell ref="B75:I75"/>
    <mergeCell ref="K75:P75"/>
    <mergeCell ref="A76:P76"/>
    <mergeCell ref="B71:F71"/>
    <mergeCell ref="L71:M71"/>
    <mergeCell ref="O71:P71"/>
    <mergeCell ref="A69:P69"/>
    <mergeCell ref="A70:E70"/>
    <mergeCell ref="F70:P70"/>
    <mergeCell ref="B67:F67"/>
    <mergeCell ref="L67:M67"/>
    <mergeCell ref="B68:I68"/>
    <mergeCell ref="K68:P68"/>
    <mergeCell ref="O67:P67"/>
    <mergeCell ref="B62:I62"/>
    <mergeCell ref="K62:P62"/>
    <mergeCell ref="A63:P63"/>
    <mergeCell ref="B64:F64"/>
    <mergeCell ref="L64:M64"/>
    <mergeCell ref="O64:P64"/>
    <mergeCell ref="B65:I65"/>
    <mergeCell ref="K65:P65"/>
    <mergeCell ref="A66:P66"/>
    <mergeCell ref="A60:P60"/>
    <mergeCell ref="B61:F61"/>
    <mergeCell ref="L61:M61"/>
    <mergeCell ref="O61:P61"/>
    <mergeCell ref="B58:F58"/>
    <mergeCell ref="L58:M58"/>
    <mergeCell ref="O58:P58"/>
    <mergeCell ref="B59:I59"/>
    <mergeCell ref="K59:P59"/>
    <mergeCell ref="B56:I56"/>
    <mergeCell ref="K56:P56"/>
    <mergeCell ref="A57:P57"/>
    <mergeCell ref="B55:F55"/>
    <mergeCell ref="L55:M55"/>
    <mergeCell ref="O55:P55"/>
    <mergeCell ref="B50:I50"/>
    <mergeCell ref="K50:P50"/>
    <mergeCell ref="A51:P51"/>
    <mergeCell ref="B52:F52"/>
    <mergeCell ref="L52:M52"/>
    <mergeCell ref="O52:P52"/>
    <mergeCell ref="B53:I53"/>
    <mergeCell ref="K53:P53"/>
    <mergeCell ref="A54:P54"/>
    <mergeCell ref="B49:F49"/>
    <mergeCell ref="L49:M49"/>
    <mergeCell ref="O49:P49"/>
    <mergeCell ref="B46:F46"/>
    <mergeCell ref="L46:M46"/>
    <mergeCell ref="O46:P46"/>
    <mergeCell ref="B47:I47"/>
    <mergeCell ref="K47:P47"/>
    <mergeCell ref="B43:F43"/>
    <mergeCell ref="L43:M43"/>
    <mergeCell ref="A48:P48"/>
    <mergeCell ref="B44:I44"/>
    <mergeCell ref="K44:P44"/>
    <mergeCell ref="A45:P45"/>
    <mergeCell ref="O43:P43"/>
    <mergeCell ref="B38:I38"/>
    <mergeCell ref="K38:P38"/>
    <mergeCell ref="A39:P39"/>
    <mergeCell ref="B40:F40"/>
    <mergeCell ref="L40:M40"/>
    <mergeCell ref="O40:P40"/>
    <mergeCell ref="B41:I41"/>
    <mergeCell ref="K41:P41"/>
    <mergeCell ref="A42:P42"/>
    <mergeCell ref="A36:P36"/>
    <mergeCell ref="B37:F37"/>
    <mergeCell ref="L37:M37"/>
    <mergeCell ref="O37:P37"/>
    <mergeCell ref="B34:F34"/>
    <mergeCell ref="L34:M34"/>
    <mergeCell ref="O34:P34"/>
    <mergeCell ref="B35:I35"/>
    <mergeCell ref="K35:P35"/>
    <mergeCell ref="A32:P32"/>
    <mergeCell ref="A33:E33"/>
    <mergeCell ref="F33:P33"/>
    <mergeCell ref="B30:F30"/>
    <mergeCell ref="L30:M30"/>
    <mergeCell ref="O30:P30"/>
    <mergeCell ref="B31:I31"/>
    <mergeCell ref="K31:P31"/>
    <mergeCell ref="L23:M23"/>
    <mergeCell ref="O23:P23"/>
    <mergeCell ref="A26:E26"/>
    <mergeCell ref="F26:P26"/>
    <mergeCell ref="B28:I28"/>
    <mergeCell ref="K28:P28"/>
    <mergeCell ref="A29:P29"/>
    <mergeCell ref="B27:F27"/>
    <mergeCell ref="L27:M27"/>
    <mergeCell ref="O27:P27"/>
    <mergeCell ref="A22:P22"/>
    <mergeCell ref="B23:F23"/>
    <mergeCell ref="A25:P25"/>
    <mergeCell ref="B24:I24"/>
    <mergeCell ref="K24:P24"/>
    <mergeCell ref="L20:M20"/>
    <mergeCell ref="O20:P20"/>
    <mergeCell ref="A19:P19"/>
    <mergeCell ref="B20:F20"/>
    <mergeCell ref="B21:I21"/>
    <mergeCell ref="K21:P21"/>
    <mergeCell ref="A13:E13"/>
    <mergeCell ref="F13:P13"/>
    <mergeCell ref="B14:F14"/>
    <mergeCell ref="L14:M14"/>
    <mergeCell ref="O14:P14"/>
    <mergeCell ref="B18:I18"/>
    <mergeCell ref="K18:P18"/>
    <mergeCell ref="B15:I15"/>
    <mergeCell ref="K15:P15"/>
    <mergeCell ref="L17:M17"/>
    <mergeCell ref="O17:P17"/>
    <mergeCell ref="A16:P16"/>
    <mergeCell ref="B17:F17"/>
    <mergeCell ref="A1:P1"/>
    <mergeCell ref="A4:P5"/>
    <mergeCell ref="A2:P2"/>
    <mergeCell ref="A3:D3"/>
    <mergeCell ref="O3:P3"/>
    <mergeCell ref="M3:N3"/>
    <mergeCell ref="E3:L3"/>
    <mergeCell ref="A12:P12"/>
    <mergeCell ref="A6:E6"/>
    <mergeCell ref="F6:P6"/>
    <mergeCell ref="B7:F7"/>
    <mergeCell ref="L7:M7"/>
    <mergeCell ref="O7:P7"/>
    <mergeCell ref="B11:I11"/>
    <mergeCell ref="K11:P11"/>
    <mergeCell ref="B8:I8"/>
    <mergeCell ref="K8:P8"/>
    <mergeCell ref="L10:M10"/>
    <mergeCell ref="O10:P10"/>
    <mergeCell ref="A9:P9"/>
    <mergeCell ref="B10:F10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workbookViewId="0">
      <selection activeCell="A3" sqref="A3:G3"/>
    </sheetView>
  </sheetViews>
  <sheetFormatPr defaultRowHeight="12.75"/>
  <cols>
    <col min="1" max="1" width="12.42578125" customWidth="1"/>
    <col min="2" max="2" width="7" customWidth="1"/>
    <col min="3" max="3" width="8.42578125" customWidth="1"/>
    <col min="4" max="4" width="10.5703125" customWidth="1"/>
    <col min="5" max="5" width="8.5703125" customWidth="1"/>
    <col min="6" max="6" width="9.28515625" bestFit="1" customWidth="1"/>
    <col min="7" max="7" width="10.28515625" customWidth="1"/>
    <col min="8" max="8" width="9.7109375" customWidth="1"/>
    <col min="9" max="9" width="10.85546875" customWidth="1"/>
    <col min="10" max="13" width="13.7109375" customWidth="1"/>
  </cols>
  <sheetData>
    <row r="1" spans="1:19" ht="13.5" thickBot="1">
      <c r="A1" s="240" t="s">
        <v>282</v>
      </c>
      <c r="B1" s="241"/>
      <c r="C1" s="241"/>
      <c r="D1" s="241"/>
      <c r="E1" s="241"/>
      <c r="F1" s="241"/>
      <c r="G1" s="241"/>
      <c r="H1" s="241"/>
      <c r="I1" s="242"/>
    </row>
    <row r="2" spans="1:19">
      <c r="A2" s="243"/>
      <c r="B2" s="244"/>
      <c r="C2" s="244"/>
      <c r="D2" s="244"/>
      <c r="E2" s="244"/>
      <c r="F2" s="244"/>
      <c r="G2" s="244"/>
      <c r="H2" s="244"/>
      <c r="I2" s="245"/>
    </row>
    <row r="3" spans="1:19">
      <c r="A3" s="346" t="s">
        <v>250</v>
      </c>
      <c r="B3" s="347"/>
      <c r="C3" s="347"/>
      <c r="D3" s="347"/>
      <c r="E3" s="347"/>
      <c r="F3" s="347"/>
      <c r="G3" s="347"/>
      <c r="H3" s="145" t="s">
        <v>73</v>
      </c>
      <c r="I3" s="146" t="s">
        <v>289</v>
      </c>
      <c r="O3" s="58"/>
    </row>
    <row r="4" spans="1:19" s="1" customFormat="1" ht="13.5" thickBot="1">
      <c r="A4" s="258"/>
      <c r="B4" s="259"/>
      <c r="C4" s="259"/>
      <c r="D4" s="259"/>
      <c r="E4" s="259"/>
      <c r="F4" s="259"/>
      <c r="G4" s="259"/>
      <c r="H4" s="259"/>
      <c r="I4" s="260"/>
      <c r="J4" s="26"/>
      <c r="K4" s="26"/>
      <c r="L4" s="26"/>
      <c r="M4" s="26"/>
      <c r="N4" s="26"/>
      <c r="O4"/>
      <c r="P4"/>
      <c r="Q4"/>
      <c r="R4"/>
      <c r="S4"/>
    </row>
    <row r="5" spans="1:19" s="1" customFormat="1">
      <c r="A5" s="261" t="s">
        <v>138</v>
      </c>
      <c r="B5" s="262"/>
      <c r="C5" s="265" t="s">
        <v>305</v>
      </c>
      <c r="D5" s="265"/>
      <c r="E5" s="266"/>
      <c r="F5" s="269" t="s">
        <v>247</v>
      </c>
      <c r="G5" s="270"/>
      <c r="H5" s="270"/>
      <c r="I5" s="271"/>
      <c r="J5" s="6"/>
      <c r="K5" s="6"/>
      <c r="L5" s="6"/>
    </row>
    <row r="6" spans="1:19" s="1" customFormat="1" ht="13.5" thickBot="1">
      <c r="A6" s="263" t="s">
        <v>139</v>
      </c>
      <c r="B6" s="264"/>
      <c r="C6" s="267" t="s">
        <v>306</v>
      </c>
      <c r="D6" s="267"/>
      <c r="E6" s="268"/>
      <c r="F6" s="237" t="s">
        <v>248</v>
      </c>
      <c r="G6" s="238"/>
      <c r="H6" s="238"/>
      <c r="I6" s="239"/>
      <c r="J6" s="6"/>
      <c r="K6" s="6"/>
      <c r="L6" s="6"/>
    </row>
    <row r="7" spans="1:19" s="1" customFormat="1" ht="13.5" thickBot="1">
      <c r="A7" s="254" t="s">
        <v>140</v>
      </c>
      <c r="B7" s="255"/>
      <c r="C7" s="205" t="s">
        <v>290</v>
      </c>
      <c r="D7" s="205"/>
      <c r="E7" s="125" t="s">
        <v>236</v>
      </c>
      <c r="F7" s="206" t="s">
        <v>307</v>
      </c>
      <c r="G7" s="207"/>
      <c r="H7" s="230" t="s">
        <v>292</v>
      </c>
      <c r="I7" s="207"/>
      <c r="J7"/>
      <c r="K7"/>
      <c r="L7"/>
    </row>
    <row r="8" spans="1:19" s="1" customFormat="1">
      <c r="A8" s="256" t="s">
        <v>59</v>
      </c>
      <c r="B8" s="257"/>
      <c r="C8" s="257"/>
      <c r="D8" s="126">
        <v>27</v>
      </c>
      <c r="E8" s="199"/>
      <c r="F8" s="200"/>
      <c r="G8" s="200"/>
      <c r="H8" s="200"/>
      <c r="I8" s="201"/>
      <c r="J8" s="6"/>
      <c r="K8" s="6"/>
      <c r="L8" s="6"/>
    </row>
    <row r="9" spans="1:19" s="1" customFormat="1" ht="13.5" thickBot="1">
      <c r="A9" s="273" t="s">
        <v>60</v>
      </c>
      <c r="B9" s="274"/>
      <c r="C9" s="274"/>
      <c r="D9" s="127">
        <v>20</v>
      </c>
      <c r="E9" s="202"/>
      <c r="F9" s="203"/>
      <c r="G9" s="203"/>
      <c r="H9" s="203"/>
      <c r="I9" s="204"/>
      <c r="J9"/>
      <c r="K9"/>
      <c r="L9"/>
    </row>
    <row r="10" spans="1:19" ht="13.5" thickBot="1">
      <c r="A10" s="223"/>
      <c r="B10" s="223"/>
      <c r="C10" s="223"/>
      <c r="D10" s="223"/>
      <c r="E10" s="223"/>
      <c r="F10" s="223"/>
      <c r="G10" s="223"/>
      <c r="H10" s="223"/>
      <c r="I10" s="223"/>
    </row>
    <row r="11" spans="1:19" ht="13.5" thickBot="1">
      <c r="A11" s="224" t="s">
        <v>89</v>
      </c>
      <c r="B11" s="225"/>
      <c r="C11" s="225"/>
      <c r="D11" s="225"/>
      <c r="E11" s="225"/>
      <c r="F11" s="225"/>
      <c r="G11" s="225"/>
      <c r="H11" s="225"/>
      <c r="I11" s="226"/>
    </row>
    <row r="12" spans="1:19">
      <c r="A12" s="227" t="s">
        <v>234</v>
      </c>
      <c r="B12" s="227"/>
      <c r="C12" s="227"/>
      <c r="D12" s="227"/>
      <c r="E12" s="102"/>
      <c r="F12" s="227" t="s">
        <v>183</v>
      </c>
      <c r="G12" s="227"/>
      <c r="H12" s="227"/>
      <c r="I12" s="128"/>
    </row>
    <row r="13" spans="1:19">
      <c r="A13" s="208" t="s">
        <v>186</v>
      </c>
      <c r="B13" s="209"/>
      <c r="C13" s="209"/>
      <c r="D13" s="210"/>
      <c r="E13" s="103">
        <v>0</v>
      </c>
      <c r="F13" s="253" t="s">
        <v>185</v>
      </c>
      <c r="G13" s="253"/>
      <c r="H13" s="253"/>
      <c r="I13" s="77">
        <v>0</v>
      </c>
    </row>
    <row r="14" spans="1:19">
      <c r="A14" s="208" t="s">
        <v>187</v>
      </c>
      <c r="B14" s="209"/>
      <c r="C14" s="209"/>
      <c r="D14" s="209"/>
      <c r="E14" s="103">
        <v>0</v>
      </c>
      <c r="F14" s="209" t="s">
        <v>90</v>
      </c>
      <c r="G14" s="209"/>
      <c r="H14" s="210"/>
      <c r="I14" s="77">
        <v>1</v>
      </c>
    </row>
    <row r="15" spans="1:19" ht="13.5" thickBot="1">
      <c r="A15" s="275" t="s">
        <v>184</v>
      </c>
      <c r="B15" s="228"/>
      <c r="C15" s="228"/>
      <c r="D15" s="228"/>
      <c r="E15" s="64">
        <f>SUM(E13:E14)</f>
        <v>0</v>
      </c>
      <c r="F15" s="228"/>
      <c r="G15" s="228"/>
      <c r="H15" s="229"/>
      <c r="I15" s="64">
        <f>SUM(I13:I14)</f>
        <v>1</v>
      </c>
    </row>
    <row r="16" spans="1:19" ht="13.5" thickBot="1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ht="13.5" thickBot="1">
      <c r="A17" s="206" t="s">
        <v>91</v>
      </c>
      <c r="B17" s="230"/>
      <c r="C17" s="230"/>
      <c r="D17" s="230"/>
      <c r="E17" s="230"/>
      <c r="F17" s="230"/>
      <c r="G17" s="230"/>
      <c r="H17" s="230"/>
      <c r="I17" s="207"/>
    </row>
    <row r="18" spans="1:9">
      <c r="A18" s="348" t="s">
        <v>92</v>
      </c>
      <c r="B18" s="349"/>
      <c r="C18" s="349"/>
      <c r="D18" s="349"/>
      <c r="E18" s="349"/>
      <c r="F18" s="349"/>
      <c r="G18" s="349"/>
      <c r="H18" s="350"/>
      <c r="I18" s="76">
        <v>2</v>
      </c>
    </row>
    <row r="19" spans="1:9">
      <c r="A19" s="208" t="s">
        <v>93</v>
      </c>
      <c r="B19" s="209"/>
      <c r="C19" s="209"/>
      <c r="D19" s="209"/>
      <c r="E19" s="209"/>
      <c r="F19" s="209"/>
      <c r="G19" s="209"/>
      <c r="H19" s="210"/>
      <c r="I19" s="77">
        <v>3</v>
      </c>
    </row>
    <row r="20" spans="1:9" ht="13.5" thickBot="1">
      <c r="A20" s="275" t="s">
        <v>18</v>
      </c>
      <c r="B20" s="228"/>
      <c r="C20" s="228"/>
      <c r="D20" s="228"/>
      <c r="E20" s="228"/>
      <c r="F20" s="228"/>
      <c r="G20" s="228"/>
      <c r="H20" s="229"/>
      <c r="I20" s="64">
        <f>SUM(I18:I19)</f>
        <v>5</v>
      </c>
    </row>
    <row r="21" spans="1:9" ht="13.5" thickBot="1">
      <c r="A21" s="259"/>
      <c r="B21" s="259"/>
      <c r="C21" s="259"/>
      <c r="D21" s="259"/>
      <c r="E21" s="259"/>
      <c r="F21" s="259"/>
      <c r="G21" s="259"/>
      <c r="H21" s="259"/>
      <c r="I21" s="259"/>
    </row>
    <row r="22" spans="1:9" s="6" customFormat="1" ht="13.5" thickBot="1">
      <c r="A22" s="206" t="s">
        <v>237</v>
      </c>
      <c r="B22" s="230"/>
      <c r="C22" s="230"/>
      <c r="D22" s="230"/>
      <c r="E22" s="230"/>
      <c r="F22" s="230"/>
      <c r="G22" s="230"/>
      <c r="H22" s="207"/>
      <c r="I22" s="121">
        <v>36</v>
      </c>
    </row>
    <row r="23" spans="1:9" s="6" customFormat="1">
      <c r="A23" s="217"/>
      <c r="B23" s="218"/>
      <c r="C23" s="219"/>
      <c r="D23" s="351" t="s">
        <v>240</v>
      </c>
      <c r="E23" s="227"/>
      <c r="F23" s="227"/>
      <c r="G23" s="227"/>
      <c r="H23" s="129">
        <v>33</v>
      </c>
      <c r="I23" s="130">
        <f>IF(I22&lt;&gt;0,H23/I22,"")</f>
        <v>0.91666666666666663</v>
      </c>
    </row>
    <row r="24" spans="1:9" s="6" customFormat="1" ht="13.5" thickBot="1">
      <c r="A24" s="220"/>
      <c r="B24" s="221"/>
      <c r="C24" s="222"/>
      <c r="D24" s="352" t="s">
        <v>241</v>
      </c>
      <c r="E24" s="353"/>
      <c r="F24" s="353"/>
      <c r="G24" s="353"/>
      <c r="H24" s="131">
        <v>3</v>
      </c>
      <c r="I24" s="132">
        <f>IF(I22&lt;&gt;0,H24/I22,"")</f>
        <v>8.3333333333333329E-2</v>
      </c>
    </row>
    <row r="25" spans="1:9" s="6" customFormat="1" ht="13.5" thickBot="1">
      <c r="A25" s="224" t="s">
        <v>235</v>
      </c>
      <c r="B25" s="225"/>
      <c r="C25" s="225"/>
      <c r="D25" s="225"/>
      <c r="E25" s="225"/>
      <c r="F25" s="225"/>
      <c r="G25" s="225"/>
      <c r="H25" s="225"/>
      <c r="I25" s="120">
        <v>30</v>
      </c>
    </row>
    <row r="26" spans="1:9" ht="13.5" thickBot="1">
      <c r="A26" s="259"/>
      <c r="B26" s="259"/>
      <c r="C26" s="259"/>
      <c r="D26" s="259"/>
      <c r="E26" s="259"/>
      <c r="F26" s="259"/>
      <c r="G26" s="259"/>
      <c r="H26" s="259"/>
      <c r="I26" s="259"/>
    </row>
    <row r="27" spans="1:9" ht="13.5" thickBot="1">
      <c r="A27" s="231" t="s">
        <v>239</v>
      </c>
      <c r="B27" s="232"/>
      <c r="C27" s="232"/>
      <c r="D27" s="232"/>
      <c r="E27" s="232"/>
      <c r="F27" s="232"/>
      <c r="G27" s="232"/>
      <c r="H27" s="232"/>
      <c r="I27" s="233"/>
    </row>
    <row r="28" spans="1:9">
      <c r="A28" s="133" t="s">
        <v>94</v>
      </c>
      <c r="B28" s="134" t="s">
        <v>95</v>
      </c>
      <c r="C28" s="134" t="s">
        <v>96</v>
      </c>
      <c r="D28" s="134" t="s">
        <v>97</v>
      </c>
      <c r="E28" s="134" t="s">
        <v>95</v>
      </c>
      <c r="F28" s="134" t="s">
        <v>96</v>
      </c>
      <c r="G28" s="134" t="s">
        <v>98</v>
      </c>
      <c r="H28" s="134" t="s">
        <v>95</v>
      </c>
      <c r="I28" s="134" t="s">
        <v>96</v>
      </c>
    </row>
    <row r="29" spans="1:9">
      <c r="A29" s="312"/>
      <c r="B29" s="313"/>
      <c r="C29" s="314"/>
      <c r="D29" s="91" t="s">
        <v>100</v>
      </c>
      <c r="E29" s="92">
        <v>4</v>
      </c>
      <c r="F29" s="122">
        <f>IF(I22&lt;&gt;0,E29/I22,"")</f>
        <v>0.1111111111111111</v>
      </c>
      <c r="G29" s="312"/>
      <c r="H29" s="313"/>
      <c r="I29" s="314"/>
    </row>
    <row r="30" spans="1:9">
      <c r="A30" s="91" t="s">
        <v>99</v>
      </c>
      <c r="B30" s="87">
        <v>22</v>
      </c>
      <c r="C30" s="122">
        <f>IF(I22&lt;&gt;0,B30/I22,"")</f>
        <v>0.61111111111111116</v>
      </c>
      <c r="D30" s="91" t="s">
        <v>238</v>
      </c>
      <c r="E30" s="92">
        <v>4</v>
      </c>
      <c r="F30" s="122">
        <f>IF(I22&lt;&gt;0,E30/I22,"")</f>
        <v>0.1111111111111111</v>
      </c>
      <c r="G30" s="91" t="s">
        <v>242</v>
      </c>
      <c r="H30" s="87">
        <v>34</v>
      </c>
      <c r="I30" s="122">
        <f>IF(I22&lt;&gt;0,H30/I22,"")</f>
        <v>0.94444444444444442</v>
      </c>
    </row>
    <row r="31" spans="1:9">
      <c r="A31" s="93" t="s">
        <v>101</v>
      </c>
      <c r="B31" s="88">
        <v>12</v>
      </c>
      <c r="C31" s="122">
        <f>IF(I22&lt;&gt;0,B31/I22,"")</f>
        <v>0.33333333333333331</v>
      </c>
      <c r="D31" s="93" t="s">
        <v>102</v>
      </c>
      <c r="E31" s="94">
        <v>17</v>
      </c>
      <c r="F31" s="122">
        <f>IF(I22&lt;&gt;0,E31/I22,"")</f>
        <v>0.47222222222222221</v>
      </c>
      <c r="G31" s="93" t="s">
        <v>26</v>
      </c>
      <c r="H31" s="88">
        <v>2</v>
      </c>
      <c r="I31" s="122">
        <f>IF(I22&lt;&gt;0,H31/I22,"")</f>
        <v>5.5555555555555552E-2</v>
      </c>
    </row>
    <row r="32" spans="1:9">
      <c r="A32" s="93" t="s">
        <v>179</v>
      </c>
      <c r="B32" s="88">
        <v>1</v>
      </c>
      <c r="C32" s="122">
        <f>IF(I22&lt;&gt;0,B32/I22,"")</f>
        <v>2.7777777777777776E-2</v>
      </c>
      <c r="D32" s="93" t="s">
        <v>103</v>
      </c>
      <c r="E32" s="94">
        <v>9</v>
      </c>
      <c r="F32" s="122">
        <f>IF(I22&lt;&gt;0,E32/I22,"")</f>
        <v>0.25</v>
      </c>
      <c r="G32" s="93" t="s">
        <v>47</v>
      </c>
      <c r="H32" s="88"/>
      <c r="I32" s="122">
        <f>IF(I22&lt;&gt;0,H32/I22,"")</f>
        <v>0</v>
      </c>
    </row>
    <row r="33" spans="1:9" ht="13.5" thickBot="1">
      <c r="A33" s="95" t="s">
        <v>104</v>
      </c>
      <c r="B33" s="89">
        <v>1</v>
      </c>
      <c r="C33" s="122">
        <f>IF(I22&lt;&gt;0,B33/I22,"")</f>
        <v>2.7777777777777776E-2</v>
      </c>
      <c r="D33" s="96" t="s">
        <v>105</v>
      </c>
      <c r="E33" s="97">
        <v>2</v>
      </c>
      <c r="F33" s="124">
        <f>IF(I22&lt;&gt;0,E33/I22,"")</f>
        <v>5.5555555555555552E-2</v>
      </c>
      <c r="G33" s="96" t="s">
        <v>106</v>
      </c>
      <c r="H33" s="89"/>
      <c r="I33" s="124">
        <f>IF(I22&lt;&gt;0,H33/I22,"")</f>
        <v>0</v>
      </c>
    </row>
    <row r="34" spans="1:9" ht="13.5" thickBot="1">
      <c r="A34" s="98" t="s">
        <v>18</v>
      </c>
      <c r="B34" s="99">
        <f>SUM(B29:B33)</f>
        <v>36</v>
      </c>
      <c r="C34" s="123">
        <f>SUM(C30:C33)</f>
        <v>1</v>
      </c>
      <c r="D34" s="98" t="s">
        <v>18</v>
      </c>
      <c r="E34" s="90">
        <f>SUM(E29:E33)</f>
        <v>36</v>
      </c>
      <c r="F34" s="123">
        <f>SUM(F29:F33)</f>
        <v>1</v>
      </c>
      <c r="G34" s="98" t="s">
        <v>18</v>
      </c>
      <c r="H34" s="90">
        <f>SUM(H29:H33)</f>
        <v>36</v>
      </c>
      <c r="I34" s="123">
        <f>SUM(I30:I33)</f>
        <v>1</v>
      </c>
    </row>
    <row r="35" spans="1:9" ht="13.5" thickBot="1">
      <c r="A35" s="290"/>
      <c r="B35" s="290"/>
      <c r="C35" s="290"/>
      <c r="D35" s="290"/>
      <c r="E35" s="290"/>
      <c r="F35" s="290"/>
      <c r="G35" s="290"/>
      <c r="H35" s="290"/>
      <c r="I35" s="290"/>
    </row>
    <row r="36" spans="1:9" ht="13.5" thickBot="1">
      <c r="A36" s="231" t="s">
        <v>188</v>
      </c>
      <c r="B36" s="232"/>
      <c r="C36" s="232"/>
      <c r="D36" s="232"/>
      <c r="E36" s="232"/>
      <c r="F36" s="232"/>
      <c r="G36" s="232"/>
      <c r="H36" s="232"/>
      <c r="I36" s="233"/>
    </row>
    <row r="37" spans="1:9">
      <c r="A37" s="348" t="s">
        <v>287</v>
      </c>
      <c r="B37" s="349"/>
      <c r="C37" s="349"/>
      <c r="D37" s="349"/>
      <c r="E37" s="349"/>
      <c r="F37" s="349"/>
      <c r="G37" s="349"/>
      <c r="H37" s="350"/>
      <c r="I37" s="65">
        <f>(E29+E30+E31)/B30</f>
        <v>1.1363636363636365</v>
      </c>
    </row>
    <row r="38" spans="1:9">
      <c r="A38" s="208" t="s">
        <v>243</v>
      </c>
      <c r="B38" s="209"/>
      <c r="C38" s="209"/>
      <c r="D38" s="209"/>
      <c r="E38" s="209"/>
      <c r="F38" s="209"/>
      <c r="G38" s="209"/>
      <c r="H38" s="210"/>
      <c r="I38" s="66">
        <f>E32/B31</f>
        <v>0.75</v>
      </c>
    </row>
    <row r="39" spans="1:9">
      <c r="A39" s="214" t="s">
        <v>244</v>
      </c>
      <c r="B39" s="215"/>
      <c r="C39" s="215"/>
      <c r="D39" s="215"/>
      <c r="E39" s="215"/>
      <c r="F39" s="215"/>
      <c r="G39" s="215"/>
      <c r="H39" s="216"/>
      <c r="I39" s="66">
        <f>E33/(B32+B33)</f>
        <v>1</v>
      </c>
    </row>
    <row r="40" spans="1:9" ht="10.5" customHeight="1" thickBot="1">
      <c r="A40" s="370"/>
      <c r="B40" s="370"/>
      <c r="C40" s="370"/>
      <c r="D40" s="370"/>
      <c r="E40" s="370"/>
      <c r="F40" s="370"/>
      <c r="G40" s="370"/>
      <c r="H40" s="370"/>
      <c r="I40" s="370"/>
    </row>
    <row r="41" spans="1:9" hidden="1">
      <c r="A41" s="19"/>
      <c r="B41" s="19"/>
      <c r="C41" s="19"/>
      <c r="D41" s="19"/>
      <c r="E41" s="19"/>
      <c r="F41" s="19"/>
      <c r="G41" s="19"/>
      <c r="H41" s="19"/>
      <c r="I41" s="19"/>
    </row>
    <row r="42" spans="1:9" hidden="1">
      <c r="A42" s="19"/>
      <c r="B42" s="19"/>
      <c r="C42" s="19"/>
      <c r="D42" s="19"/>
      <c r="E42" s="19"/>
      <c r="F42" s="19"/>
      <c r="G42" s="19"/>
      <c r="H42" s="19"/>
      <c r="I42" s="19"/>
    </row>
    <row r="43" spans="1:9" hidden="1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3.5" thickBot="1">
      <c r="A44" s="231" t="s">
        <v>189</v>
      </c>
      <c r="B44" s="232"/>
      <c r="C44" s="232"/>
      <c r="D44" s="232"/>
      <c r="E44" s="232"/>
      <c r="F44" s="232"/>
      <c r="G44" s="232"/>
      <c r="H44" s="232"/>
      <c r="I44" s="233"/>
    </row>
    <row r="45" spans="1:9">
      <c r="A45" s="234" t="s">
        <v>50</v>
      </c>
      <c r="B45" s="235"/>
      <c r="C45" s="235"/>
      <c r="D45" s="235"/>
      <c r="E45" s="235"/>
      <c r="F45" s="235"/>
      <c r="G45" s="235"/>
      <c r="H45" s="236"/>
      <c r="I45" s="67">
        <f>CH!R7</f>
        <v>34120</v>
      </c>
    </row>
    <row r="46" spans="1:9">
      <c r="A46" s="356" t="s">
        <v>51</v>
      </c>
      <c r="B46" s="371"/>
      <c r="C46" s="371"/>
      <c r="D46" s="371"/>
      <c r="E46" s="371"/>
      <c r="F46" s="371"/>
      <c r="G46" s="371"/>
      <c r="H46" s="372"/>
      <c r="I46" s="67">
        <f>CH!S7</f>
        <v>25320</v>
      </c>
    </row>
    <row r="47" spans="1:9" ht="13.5" thickBot="1">
      <c r="A47" s="373" t="s">
        <v>246</v>
      </c>
      <c r="B47" s="374"/>
      <c r="C47" s="374"/>
      <c r="D47" s="374"/>
      <c r="E47" s="374"/>
      <c r="F47" s="374"/>
      <c r="G47" s="374"/>
      <c r="H47" s="375"/>
      <c r="I47" s="67">
        <f>CH!T7</f>
        <v>25631</v>
      </c>
    </row>
    <row r="48" spans="1:9" ht="13.5" thickBot="1">
      <c r="A48" s="376" t="s">
        <v>245</v>
      </c>
      <c r="B48" s="377"/>
      <c r="C48" s="377"/>
      <c r="D48" s="377"/>
      <c r="E48" s="377"/>
      <c r="F48" s="377"/>
      <c r="G48" s="377"/>
      <c r="H48" s="377"/>
      <c r="I48" s="378"/>
    </row>
    <row r="49" spans="1:9" ht="13.5" thickBot="1">
      <c r="A49" s="290"/>
      <c r="B49" s="290"/>
      <c r="C49" s="290"/>
      <c r="D49" s="290"/>
      <c r="E49" s="290"/>
      <c r="F49" s="290"/>
      <c r="G49" s="290"/>
      <c r="H49" s="290"/>
      <c r="I49" s="290"/>
    </row>
    <row r="50" spans="1:9" ht="13.5" thickBot="1">
      <c r="A50" s="231" t="s">
        <v>190</v>
      </c>
      <c r="B50" s="232"/>
      <c r="C50" s="232"/>
      <c r="D50" s="232"/>
      <c r="E50" s="232"/>
      <c r="F50" s="232"/>
      <c r="G50" s="232"/>
      <c r="H50" s="232"/>
      <c r="I50" s="233"/>
    </row>
    <row r="51" spans="1:9" ht="13.5" thickBot="1">
      <c r="A51" s="250" t="s">
        <v>107</v>
      </c>
      <c r="B51" s="251"/>
      <c r="C51" s="251"/>
      <c r="D51" s="251"/>
      <c r="E51" s="251"/>
      <c r="F51" s="251"/>
      <c r="G51" s="251"/>
      <c r="H51" s="252"/>
      <c r="I51" s="78">
        <v>40</v>
      </c>
    </row>
    <row r="52" spans="1:9">
      <c r="A52" s="211" t="s">
        <v>108</v>
      </c>
      <c r="B52" s="212"/>
      <c r="C52" s="212"/>
      <c r="D52" s="212"/>
      <c r="E52" s="212"/>
      <c r="F52" s="212"/>
      <c r="G52" s="212"/>
      <c r="H52" s="213"/>
      <c r="I52" s="78">
        <v>73</v>
      </c>
    </row>
    <row r="53" spans="1:9">
      <c r="A53" s="211" t="s">
        <v>109</v>
      </c>
      <c r="B53" s="212"/>
      <c r="C53" s="212"/>
      <c r="D53" s="212"/>
      <c r="E53" s="212"/>
      <c r="F53" s="212"/>
      <c r="G53" s="212"/>
      <c r="H53" s="213"/>
      <c r="I53" s="68">
        <f>'Turmas-GR'!J7</f>
        <v>3024</v>
      </c>
    </row>
    <row r="54" spans="1:9">
      <c r="A54" s="211" t="s">
        <v>110</v>
      </c>
      <c r="B54" s="212"/>
      <c r="C54" s="212"/>
      <c r="D54" s="212"/>
      <c r="E54" s="212"/>
      <c r="F54" s="212"/>
      <c r="G54" s="212"/>
      <c r="H54" s="213"/>
      <c r="I54" s="68">
        <f>'Turmas-GR'!H7</f>
        <v>329</v>
      </c>
    </row>
    <row r="55" spans="1:9">
      <c r="A55" s="211" t="s">
        <v>111</v>
      </c>
      <c r="B55" s="212"/>
      <c r="C55" s="212"/>
      <c r="D55" s="212"/>
      <c r="E55" s="212"/>
      <c r="F55" s="212"/>
      <c r="G55" s="212"/>
      <c r="H55" s="213"/>
      <c r="I55" s="68">
        <f>CH!D7</f>
        <v>4639</v>
      </c>
    </row>
    <row r="56" spans="1:9">
      <c r="A56" s="357" t="s">
        <v>266</v>
      </c>
      <c r="B56" s="358"/>
      <c r="C56" s="358"/>
      <c r="D56" s="358"/>
      <c r="E56" s="358"/>
      <c r="F56" s="358"/>
      <c r="G56" s="358"/>
      <c r="H56" s="359"/>
      <c r="I56" s="68">
        <f>CH!E7</f>
        <v>7179</v>
      </c>
    </row>
    <row r="57" spans="1:9">
      <c r="A57" s="211" t="s">
        <v>199</v>
      </c>
      <c r="B57" s="212"/>
      <c r="C57" s="212"/>
      <c r="D57" s="212"/>
      <c r="E57" s="212"/>
      <c r="F57" s="212"/>
      <c r="G57" s="212"/>
      <c r="H57" s="213"/>
      <c r="I57" s="66">
        <f>IF(I52&lt;&gt;0,I53/I52,"0-turma")</f>
        <v>41.424657534246577</v>
      </c>
    </row>
    <row r="58" spans="1:9">
      <c r="A58" s="211" t="s">
        <v>279</v>
      </c>
      <c r="B58" s="212"/>
      <c r="C58" s="212"/>
      <c r="D58" s="212"/>
      <c r="E58" s="212"/>
      <c r="F58" s="212"/>
      <c r="G58" s="212"/>
      <c r="H58" s="213"/>
      <c r="I58" s="66">
        <f>IF(I25&lt;&gt;0,I53/I25,"0-aluno")</f>
        <v>100.8</v>
      </c>
    </row>
    <row r="59" spans="1:9" ht="13.5" thickBot="1">
      <c r="A59" s="247" t="s">
        <v>112</v>
      </c>
      <c r="B59" s="248"/>
      <c r="C59" s="248"/>
      <c r="D59" s="248"/>
      <c r="E59" s="248"/>
      <c r="F59" s="248"/>
      <c r="G59" s="248"/>
      <c r="H59" s="249"/>
      <c r="I59" s="79">
        <v>19</v>
      </c>
    </row>
    <row r="60" spans="1:9" ht="13.5" thickBot="1">
      <c r="A60" s="218"/>
      <c r="B60" s="218"/>
      <c r="C60" s="218"/>
      <c r="D60" s="218"/>
      <c r="E60" s="218"/>
      <c r="F60" s="218"/>
      <c r="G60" s="218"/>
      <c r="H60" s="218"/>
      <c r="I60" s="218"/>
    </row>
    <row r="61" spans="1:9" ht="13.5" thickBot="1">
      <c r="A61" s="231" t="s">
        <v>191</v>
      </c>
      <c r="B61" s="232"/>
      <c r="C61" s="232"/>
      <c r="D61" s="232"/>
      <c r="E61" s="232"/>
      <c r="F61" s="232"/>
      <c r="G61" s="232"/>
      <c r="H61" s="232"/>
      <c r="I61" s="233"/>
    </row>
    <row r="62" spans="1:9" ht="13.5" thickBot="1">
      <c r="A62" s="250" t="s">
        <v>280</v>
      </c>
      <c r="B62" s="251"/>
      <c r="C62" s="251"/>
      <c r="D62" s="251"/>
      <c r="E62" s="251"/>
      <c r="F62" s="251"/>
      <c r="G62" s="251"/>
      <c r="H62" s="252"/>
      <c r="I62" s="78">
        <v>22</v>
      </c>
    </row>
    <row r="63" spans="1:9" ht="13.5" thickBot="1">
      <c r="A63" s="250" t="s">
        <v>113</v>
      </c>
      <c r="B63" s="251"/>
      <c r="C63" s="251"/>
      <c r="D63" s="251"/>
      <c r="E63" s="251"/>
      <c r="F63" s="251"/>
      <c r="G63" s="251"/>
      <c r="H63" s="252"/>
      <c r="I63" s="78">
        <v>21</v>
      </c>
    </row>
    <row r="64" spans="1:9">
      <c r="A64" s="211" t="s">
        <v>114</v>
      </c>
      <c r="B64" s="212"/>
      <c r="C64" s="212"/>
      <c r="D64" s="212"/>
      <c r="E64" s="212"/>
      <c r="F64" s="212"/>
      <c r="G64" s="212"/>
      <c r="H64" s="213"/>
      <c r="I64" s="78">
        <v>21</v>
      </c>
    </row>
    <row r="65" spans="1:9">
      <c r="A65" s="211" t="s">
        <v>115</v>
      </c>
      <c r="B65" s="212"/>
      <c r="C65" s="212"/>
      <c r="D65" s="212"/>
      <c r="E65" s="212"/>
      <c r="F65" s="212"/>
      <c r="G65" s="212"/>
      <c r="H65" s="213"/>
      <c r="I65" s="141">
        <f>'Turmas-PG'!J7</f>
        <v>108</v>
      </c>
    </row>
    <row r="66" spans="1:9">
      <c r="A66" s="211" t="s">
        <v>116</v>
      </c>
      <c r="B66" s="212"/>
      <c r="C66" s="212"/>
      <c r="D66" s="212"/>
      <c r="E66" s="212"/>
      <c r="F66" s="212"/>
      <c r="G66" s="212"/>
      <c r="H66" s="213"/>
      <c r="I66" s="68">
        <f>'Turmas-PG'!H7</f>
        <v>80</v>
      </c>
    </row>
    <row r="67" spans="1:9">
      <c r="A67" s="211" t="s">
        <v>117</v>
      </c>
      <c r="B67" s="212"/>
      <c r="C67" s="212"/>
      <c r="D67" s="212"/>
      <c r="E67" s="212"/>
      <c r="F67" s="212"/>
      <c r="G67" s="212"/>
      <c r="H67" s="213"/>
      <c r="I67" s="141">
        <f>CH!F7</f>
        <v>1260</v>
      </c>
    </row>
    <row r="68" spans="1:9">
      <c r="A68" s="357" t="s">
        <v>265</v>
      </c>
      <c r="B68" s="358"/>
      <c r="C68" s="358"/>
      <c r="D68" s="358"/>
      <c r="E68" s="358"/>
      <c r="F68" s="358"/>
      <c r="G68" s="358"/>
      <c r="H68" s="359"/>
      <c r="I68" s="68">
        <f>CH!G7</f>
        <v>1900</v>
      </c>
    </row>
    <row r="69" spans="1:9">
      <c r="A69" s="211" t="s">
        <v>200</v>
      </c>
      <c r="B69" s="212"/>
      <c r="C69" s="212"/>
      <c r="D69" s="212"/>
      <c r="E69" s="212"/>
      <c r="F69" s="212"/>
      <c r="G69" s="212"/>
      <c r="H69" s="213"/>
      <c r="I69" s="66">
        <f>IF(I64&lt;&gt;0,I65/I64,"0-turma")</f>
        <v>5.1428571428571432</v>
      </c>
    </row>
    <row r="70" spans="1:9">
      <c r="A70" s="211" t="s">
        <v>281</v>
      </c>
      <c r="B70" s="212"/>
      <c r="C70" s="212"/>
      <c r="D70" s="212"/>
      <c r="E70" s="212"/>
      <c r="F70" s="212"/>
      <c r="G70" s="212"/>
      <c r="H70" s="213"/>
      <c r="I70" s="66">
        <f>IF(I62&lt;&gt;0,I65/I62,"0-aluno")</f>
        <v>4.9090909090909092</v>
      </c>
    </row>
    <row r="71" spans="1:9" ht="13.5" thickBot="1">
      <c r="A71" s="247" t="s">
        <v>118</v>
      </c>
      <c r="B71" s="248"/>
      <c r="C71" s="248"/>
      <c r="D71" s="248"/>
      <c r="E71" s="248"/>
      <c r="F71" s="248"/>
      <c r="G71" s="248"/>
      <c r="H71" s="249"/>
      <c r="I71" s="79">
        <v>3</v>
      </c>
    </row>
    <row r="72" spans="1:9" ht="13.5" thickBot="1">
      <c r="A72" s="230"/>
      <c r="B72" s="230"/>
      <c r="C72" s="230"/>
      <c r="D72" s="230"/>
      <c r="E72" s="230"/>
      <c r="F72" s="230"/>
      <c r="G72" s="230"/>
      <c r="H72" s="230"/>
      <c r="I72" s="230"/>
    </row>
    <row r="73" spans="1:9" ht="13.5" thickBot="1">
      <c r="A73" s="231" t="s">
        <v>192</v>
      </c>
      <c r="B73" s="232"/>
      <c r="C73" s="232"/>
      <c r="D73" s="232"/>
      <c r="E73" s="232"/>
      <c r="F73" s="232"/>
      <c r="G73" s="232"/>
      <c r="H73" s="232"/>
      <c r="I73" s="233"/>
    </row>
    <row r="74" spans="1:9">
      <c r="A74" s="250" t="s">
        <v>119</v>
      </c>
      <c r="B74" s="251"/>
      <c r="C74" s="251"/>
      <c r="D74" s="251"/>
      <c r="E74" s="251"/>
      <c r="F74" s="251"/>
      <c r="G74" s="251"/>
      <c r="H74" s="252"/>
      <c r="I74" s="65">
        <f>IF(I52+I64&lt;&gt;0,(I53+I65)/(I52+I64),"0")</f>
        <v>33.319148936170215</v>
      </c>
    </row>
    <row r="75" spans="1:9">
      <c r="A75" s="211" t="s">
        <v>201</v>
      </c>
      <c r="B75" s="212"/>
      <c r="C75" s="212"/>
      <c r="D75" s="212"/>
      <c r="E75" s="212"/>
      <c r="F75" s="212"/>
      <c r="G75" s="212"/>
      <c r="H75" s="213"/>
      <c r="I75" s="66">
        <f>IF(I52+I64&lt;&gt;0,(I52+I64)/I25,"0")</f>
        <v>3.1333333333333333</v>
      </c>
    </row>
    <row r="76" spans="1:9">
      <c r="A76" s="211" t="s">
        <v>202</v>
      </c>
      <c r="B76" s="212"/>
      <c r="C76" s="212"/>
      <c r="D76" s="212"/>
      <c r="E76" s="212"/>
      <c r="F76" s="212"/>
      <c r="G76" s="212"/>
      <c r="H76" s="213"/>
      <c r="I76" s="66">
        <f>IF(I25&lt;&gt;0,(I65+I53)/I25,"0")</f>
        <v>104.4</v>
      </c>
    </row>
    <row r="77" spans="1:9">
      <c r="A77" s="257" t="s">
        <v>203</v>
      </c>
      <c r="B77" s="257"/>
      <c r="C77" s="257"/>
      <c r="D77" s="257"/>
      <c r="E77" s="257"/>
      <c r="F77" s="257"/>
      <c r="G77" s="257"/>
      <c r="H77" s="257"/>
      <c r="I77" s="66">
        <f>IF(I25&lt;&gt;0,(I54+I66)/I25,"0")</f>
        <v>13.633333333333333</v>
      </c>
    </row>
    <row r="78" spans="1:9">
      <c r="A78" s="246" t="s">
        <v>204</v>
      </c>
      <c r="B78" s="246"/>
      <c r="C78" s="246"/>
      <c r="D78" s="246"/>
      <c r="E78" s="246"/>
      <c r="F78" s="246"/>
      <c r="G78" s="246"/>
      <c r="H78" s="246"/>
      <c r="I78" s="66">
        <f>IF(I25,(I55+I67)/15/I25,"0-docente")</f>
        <v>13.108888888888888</v>
      </c>
    </row>
    <row r="79" spans="1:9" ht="13.5" thickBot="1">
      <c r="A79" s="329"/>
      <c r="B79" s="329"/>
      <c r="C79" s="329"/>
      <c r="D79" s="329"/>
      <c r="E79" s="329"/>
      <c r="F79" s="329"/>
      <c r="G79" s="329"/>
      <c r="H79" s="329"/>
      <c r="I79" s="329"/>
    </row>
    <row r="80" spans="1:9" ht="13.5" thickBot="1">
      <c r="A80" s="231" t="s">
        <v>193</v>
      </c>
      <c r="B80" s="232"/>
      <c r="C80" s="232"/>
      <c r="D80" s="232"/>
      <c r="E80" s="232"/>
      <c r="F80" s="232"/>
      <c r="G80" s="232"/>
      <c r="H80" s="232"/>
      <c r="I80" s="233"/>
    </row>
    <row r="81" spans="1:9" ht="13.5" thickBot="1">
      <c r="A81" s="360" t="s">
        <v>120</v>
      </c>
      <c r="B81" s="232"/>
      <c r="C81" s="232"/>
      <c r="D81" s="361"/>
      <c r="E81" s="136" t="s">
        <v>121</v>
      </c>
      <c r="F81" s="364" t="s">
        <v>122</v>
      </c>
      <c r="G81" s="365"/>
      <c r="H81" s="364" t="s">
        <v>123</v>
      </c>
      <c r="I81" s="365"/>
    </row>
    <row r="82" spans="1:9">
      <c r="A82" s="322" t="s">
        <v>124</v>
      </c>
      <c r="B82" s="251"/>
      <c r="C82" s="251"/>
      <c r="D82" s="252"/>
      <c r="E82" s="69">
        <f>'Turmas-GR'!R7</f>
        <v>1477</v>
      </c>
      <c r="F82" s="323">
        <f>IF(E86&lt;&gt;0,E82/E86,"0-Aluno")</f>
        <v>0.48842592592592593</v>
      </c>
      <c r="G82" s="324"/>
      <c r="H82" s="325">
        <f>IF(E82+E83&lt;&gt;0,E82/(E82+E83),"0-Aluno")</f>
        <v>0.58750994431185366</v>
      </c>
      <c r="I82" s="325"/>
    </row>
    <row r="83" spans="1:9">
      <c r="A83" s="356" t="s">
        <v>125</v>
      </c>
      <c r="B83" s="212"/>
      <c r="C83" s="212"/>
      <c r="D83" s="213"/>
      <c r="E83" s="70">
        <f>'Turmas-GR'!P7</f>
        <v>1037</v>
      </c>
      <c r="F83" s="369">
        <f>IF(E86&lt;&gt;0,E83/E86,"0-Aluno")</f>
        <v>0.34292328042328041</v>
      </c>
      <c r="G83" s="334"/>
      <c r="H83" s="334">
        <f>IF(E82+E83&lt;&gt;0,E83/(E82+E83),"0-Aluno")</f>
        <v>0.4124900556881464</v>
      </c>
      <c r="I83" s="334"/>
    </row>
    <row r="84" spans="1:9">
      <c r="A84" s="356" t="s">
        <v>126</v>
      </c>
      <c r="B84" s="212"/>
      <c r="C84" s="212"/>
      <c r="D84" s="213"/>
      <c r="E84" s="71">
        <f>'Turmas-GR'!M7</f>
        <v>510</v>
      </c>
      <c r="F84" s="369">
        <f>IF(E86&lt;&gt;0,E84/E86,"0-Aluno")</f>
        <v>0.16865079365079366</v>
      </c>
      <c r="G84" s="334"/>
      <c r="H84" s="315" t="s">
        <v>7</v>
      </c>
      <c r="I84" s="316"/>
    </row>
    <row r="85" spans="1:9" ht="13.5" thickBot="1">
      <c r="A85" s="317" t="s">
        <v>127</v>
      </c>
      <c r="B85" s="248"/>
      <c r="C85" s="248"/>
      <c r="D85" s="249"/>
      <c r="E85" s="72">
        <f>E83+E84</f>
        <v>1547</v>
      </c>
      <c r="F85" s="318">
        <f>IF(E86&lt;&gt;0,E85/E86,"0-Aluno")</f>
        <v>0.51157407407407407</v>
      </c>
      <c r="G85" s="319"/>
      <c r="H85" s="320" t="s">
        <v>7</v>
      </c>
      <c r="I85" s="321"/>
    </row>
    <row r="86" spans="1:9" ht="13.5" thickBot="1">
      <c r="A86" s="317" t="s">
        <v>249</v>
      </c>
      <c r="B86" s="248"/>
      <c r="C86" s="248"/>
      <c r="D86" s="249"/>
      <c r="E86" s="72">
        <f>E82+E85</f>
        <v>3024</v>
      </c>
      <c r="F86" s="318">
        <f>IF(E86&lt;&gt;0,F82+F85,"0-aluno")</f>
        <v>1</v>
      </c>
      <c r="G86" s="319"/>
      <c r="H86" s="319">
        <f>IF(E86&lt;&gt;0,H82+H83,"0-Aluno")</f>
        <v>1</v>
      </c>
      <c r="I86" s="319"/>
    </row>
    <row r="87" spans="1:9" ht="14.25" customHeight="1" thickBot="1">
      <c r="A87" s="290"/>
      <c r="B87" s="290"/>
      <c r="C87" s="290"/>
      <c r="D87" s="290"/>
      <c r="E87" s="290"/>
      <c r="F87" s="290"/>
      <c r="G87" s="290"/>
      <c r="H87" s="290"/>
      <c r="I87" s="290"/>
    </row>
    <row r="88" spans="1:9" ht="13.5" thickBot="1">
      <c r="A88" s="231" t="s">
        <v>194</v>
      </c>
      <c r="B88" s="232"/>
      <c r="C88" s="232"/>
      <c r="D88" s="232"/>
      <c r="E88" s="232"/>
      <c r="F88" s="232"/>
      <c r="G88" s="232"/>
      <c r="H88" s="232"/>
      <c r="I88" s="233"/>
    </row>
    <row r="89" spans="1:9" ht="13.5" thickBot="1">
      <c r="A89" s="360" t="s">
        <v>120</v>
      </c>
      <c r="B89" s="232"/>
      <c r="C89" s="232"/>
      <c r="D89" s="361"/>
      <c r="E89" s="136" t="s">
        <v>121</v>
      </c>
      <c r="F89" s="362" t="s">
        <v>122</v>
      </c>
      <c r="G89" s="363"/>
      <c r="H89" s="364" t="s">
        <v>123</v>
      </c>
      <c r="I89" s="365"/>
    </row>
    <row r="90" spans="1:9">
      <c r="A90" s="322" t="s">
        <v>124</v>
      </c>
      <c r="B90" s="251"/>
      <c r="C90" s="251"/>
      <c r="D90" s="252"/>
      <c r="E90" s="73">
        <f>'Turmas-PG'!R7</f>
        <v>79</v>
      </c>
      <c r="F90" s="333">
        <f>IF(E94&lt;&gt;0,E90/E94,"0-Aluno")</f>
        <v>0.90804597701149425</v>
      </c>
      <c r="G90" s="334"/>
      <c r="H90" s="325">
        <f>IF(E90+E91&lt;&gt;0,E90/(E90+E91),"0-Aluno")</f>
        <v>0.90804597701149425</v>
      </c>
      <c r="I90" s="325"/>
    </row>
    <row r="91" spans="1:9">
      <c r="A91" s="356" t="s">
        <v>125</v>
      </c>
      <c r="B91" s="212"/>
      <c r="C91" s="212"/>
      <c r="D91" s="213"/>
      <c r="E91" s="74">
        <f>'Turmas-PG'!P7</f>
        <v>8</v>
      </c>
      <c r="F91" s="333">
        <f>IF(E94&lt;&gt;0,E91/E94,"0-Aluno")</f>
        <v>9.1954022988505746E-2</v>
      </c>
      <c r="G91" s="334"/>
      <c r="H91" s="325">
        <f>IF(E90+E91&lt;&gt;0,E91/(E90+E91),"0-Aluno")</f>
        <v>9.1954022988505746E-2</v>
      </c>
      <c r="I91" s="325"/>
    </row>
    <row r="92" spans="1:9">
      <c r="A92" s="356" t="s">
        <v>126</v>
      </c>
      <c r="B92" s="212"/>
      <c r="C92" s="212"/>
      <c r="D92" s="213"/>
      <c r="E92" s="74">
        <f>'Turmas-PG'!M7</f>
        <v>0</v>
      </c>
      <c r="F92" s="333">
        <f>IF(E94&lt;&gt;0,E92/E94,"0-Aluno")</f>
        <v>0</v>
      </c>
      <c r="G92" s="334"/>
      <c r="H92" s="315" t="s">
        <v>7</v>
      </c>
      <c r="I92" s="316"/>
    </row>
    <row r="93" spans="1:9" ht="13.5" thickBot="1">
      <c r="A93" s="317" t="s">
        <v>127</v>
      </c>
      <c r="B93" s="248"/>
      <c r="C93" s="248"/>
      <c r="D93" s="249"/>
      <c r="E93" s="72">
        <f>E91+E92</f>
        <v>8</v>
      </c>
      <c r="F93" s="385">
        <f>IF(E94&lt;&gt;0,E93/E94,"0-Aluno")</f>
        <v>9.1954022988505746E-2</v>
      </c>
      <c r="G93" s="386"/>
      <c r="H93" s="315" t="s">
        <v>7</v>
      </c>
      <c r="I93" s="316"/>
    </row>
    <row r="94" spans="1:9" ht="13.5" thickBot="1">
      <c r="A94" s="317" t="s">
        <v>249</v>
      </c>
      <c r="B94" s="248"/>
      <c r="C94" s="248"/>
      <c r="D94" s="249"/>
      <c r="E94" s="72">
        <f>E90+E93</f>
        <v>87</v>
      </c>
      <c r="F94" s="366">
        <f>IF(E94&lt;&gt;0,F90+F93,"0-Aluno")</f>
        <v>1</v>
      </c>
      <c r="G94" s="367"/>
      <c r="H94" s="319">
        <f>IF(E94&lt;&gt;0,H90+H91,"0-Aluno")</f>
        <v>1</v>
      </c>
      <c r="I94" s="319"/>
    </row>
    <row r="95" spans="1:9" ht="14.25" customHeight="1" thickBot="1">
      <c r="A95" s="290"/>
      <c r="B95" s="290"/>
      <c r="C95" s="290"/>
      <c r="D95" s="290"/>
      <c r="E95" s="290"/>
      <c r="F95" s="290"/>
      <c r="G95" s="290"/>
      <c r="H95" s="290"/>
      <c r="I95" s="290"/>
    </row>
    <row r="96" spans="1:9" ht="13.5" thickBot="1">
      <c r="A96" s="231" t="s">
        <v>274</v>
      </c>
      <c r="B96" s="232"/>
      <c r="C96" s="232"/>
      <c r="D96" s="232"/>
      <c r="E96" s="232"/>
      <c r="F96" s="232"/>
      <c r="G96" s="232"/>
      <c r="H96" s="232"/>
      <c r="I96" s="233"/>
    </row>
    <row r="97" spans="1:9" ht="13.5" thickBot="1">
      <c r="A97" s="379" t="s">
        <v>120</v>
      </c>
      <c r="B97" s="380"/>
      <c r="C97" s="380"/>
      <c r="D97" s="380"/>
      <c r="E97" s="380"/>
      <c r="F97" s="380"/>
      <c r="G97" s="380"/>
      <c r="H97" s="381"/>
      <c r="I97" s="137" t="s">
        <v>128</v>
      </c>
    </row>
    <row r="98" spans="1:9">
      <c r="A98" s="382" t="s">
        <v>93</v>
      </c>
      <c r="B98" s="383"/>
      <c r="C98" s="383"/>
      <c r="D98" s="383"/>
      <c r="E98" s="383"/>
      <c r="F98" s="383"/>
      <c r="G98" s="383"/>
      <c r="H98" s="384"/>
      <c r="I98" s="85">
        <v>9</v>
      </c>
    </row>
    <row r="99" spans="1:9">
      <c r="A99" s="335" t="s">
        <v>275</v>
      </c>
      <c r="B99" s="336"/>
      <c r="C99" s="336"/>
      <c r="D99" s="336"/>
      <c r="E99" s="336"/>
      <c r="F99" s="336"/>
      <c r="G99" s="336"/>
      <c r="H99" s="337"/>
      <c r="I99" s="84">
        <v>11</v>
      </c>
    </row>
    <row r="100" spans="1:9">
      <c r="A100" s="335" t="s">
        <v>276</v>
      </c>
      <c r="B100" s="336"/>
      <c r="C100" s="336"/>
      <c r="D100" s="336"/>
      <c r="E100" s="336"/>
      <c r="F100" s="336"/>
      <c r="G100" s="336"/>
      <c r="H100" s="337"/>
      <c r="I100" s="84">
        <v>5</v>
      </c>
    </row>
    <row r="101" spans="1:9">
      <c r="A101" s="335" t="s">
        <v>271</v>
      </c>
      <c r="B101" s="336"/>
      <c r="C101" s="336"/>
      <c r="D101" s="336"/>
      <c r="E101" s="336"/>
      <c r="F101" s="336"/>
      <c r="G101" s="336"/>
      <c r="H101" s="337"/>
      <c r="I101" s="84">
        <v>5</v>
      </c>
    </row>
    <row r="102" spans="1:9">
      <c r="A102" s="335" t="s">
        <v>269</v>
      </c>
      <c r="B102" s="336"/>
      <c r="C102" s="336"/>
      <c r="D102" s="336"/>
      <c r="E102" s="336"/>
      <c r="F102" s="336"/>
      <c r="G102" s="336"/>
      <c r="H102" s="337"/>
      <c r="I102" s="84">
        <v>4</v>
      </c>
    </row>
    <row r="103" spans="1:9">
      <c r="A103" s="335" t="s">
        <v>267</v>
      </c>
      <c r="B103" s="336"/>
      <c r="C103" s="336"/>
      <c r="D103" s="336"/>
      <c r="E103" s="336"/>
      <c r="F103" s="336"/>
      <c r="G103" s="336"/>
      <c r="H103" s="337"/>
      <c r="I103" s="84">
        <v>12</v>
      </c>
    </row>
    <row r="104" spans="1:9">
      <c r="A104" s="335" t="s">
        <v>268</v>
      </c>
      <c r="B104" s="336"/>
      <c r="C104" s="336"/>
      <c r="D104" s="336"/>
      <c r="E104" s="336"/>
      <c r="F104" s="336"/>
      <c r="G104" s="336"/>
      <c r="H104" s="337"/>
      <c r="I104" s="84">
        <v>15</v>
      </c>
    </row>
    <row r="105" spans="1:9">
      <c r="A105" s="335" t="s">
        <v>270</v>
      </c>
      <c r="B105" s="336"/>
      <c r="C105" s="336"/>
      <c r="D105" s="336"/>
      <c r="E105" s="336"/>
      <c r="F105" s="336"/>
      <c r="G105" s="336"/>
      <c r="H105" s="337"/>
      <c r="I105" s="84">
        <v>12</v>
      </c>
    </row>
    <row r="106" spans="1:9">
      <c r="A106" s="335" t="s">
        <v>129</v>
      </c>
      <c r="B106" s="336"/>
      <c r="C106" s="336"/>
      <c r="D106" s="336"/>
      <c r="E106" s="336"/>
      <c r="F106" s="336"/>
      <c r="G106" s="336"/>
      <c r="H106" s="337"/>
      <c r="I106" s="84">
        <v>0</v>
      </c>
    </row>
    <row r="107" spans="1:9">
      <c r="A107" s="335" t="s">
        <v>48</v>
      </c>
      <c r="B107" s="336"/>
      <c r="C107" s="336"/>
      <c r="D107" s="336"/>
      <c r="E107" s="336"/>
      <c r="F107" s="336"/>
      <c r="G107" s="336"/>
      <c r="H107" s="337"/>
      <c r="I107" s="84">
        <v>18</v>
      </c>
    </row>
    <row r="108" spans="1:9">
      <c r="A108" s="335" t="s">
        <v>130</v>
      </c>
      <c r="B108" s="336"/>
      <c r="C108" s="336"/>
      <c r="D108" s="336"/>
      <c r="E108" s="336"/>
      <c r="F108" s="336"/>
      <c r="G108" s="336"/>
      <c r="H108" s="337"/>
      <c r="I108" s="84">
        <v>3</v>
      </c>
    </row>
    <row r="109" spans="1:9">
      <c r="A109" s="335" t="s">
        <v>272</v>
      </c>
      <c r="B109" s="336"/>
      <c r="C109" s="336"/>
      <c r="D109" s="336"/>
      <c r="E109" s="336"/>
      <c r="F109" s="336"/>
      <c r="G109" s="336"/>
      <c r="H109" s="337"/>
      <c r="I109" s="84">
        <v>5</v>
      </c>
    </row>
    <row r="110" spans="1:9">
      <c r="A110" s="335" t="s">
        <v>273</v>
      </c>
      <c r="B110" s="336"/>
      <c r="C110" s="336"/>
      <c r="D110" s="336"/>
      <c r="E110" s="336"/>
      <c r="F110" s="336"/>
      <c r="G110" s="336"/>
      <c r="H110" s="337"/>
      <c r="I110" s="84">
        <v>10</v>
      </c>
    </row>
    <row r="111" spans="1:9" ht="13.5" thickBot="1">
      <c r="A111" s="276" t="s">
        <v>18</v>
      </c>
      <c r="B111" s="277"/>
      <c r="C111" s="277"/>
      <c r="D111" s="277"/>
      <c r="E111" s="277"/>
      <c r="F111" s="277"/>
      <c r="G111" s="277"/>
      <c r="H111" s="278"/>
      <c r="I111" s="75">
        <f>SUM(I98:J110)</f>
        <v>109</v>
      </c>
    </row>
    <row r="112" spans="1:9" ht="11.25" customHeight="1" thickBot="1">
      <c r="A112" s="290"/>
      <c r="B112" s="290"/>
      <c r="C112" s="290"/>
      <c r="D112" s="290"/>
      <c r="E112" s="290"/>
      <c r="F112" s="290"/>
      <c r="G112" s="290"/>
      <c r="H112" s="290"/>
      <c r="I112" s="290"/>
    </row>
    <row r="113" spans="1:13" ht="13.5" thickBot="1">
      <c r="A113" s="231" t="s">
        <v>195</v>
      </c>
      <c r="B113" s="232"/>
      <c r="C113" s="232"/>
      <c r="D113" s="232"/>
      <c r="E113" s="232"/>
      <c r="F113" s="232"/>
      <c r="G113" s="232"/>
      <c r="H113" s="232"/>
      <c r="I113" s="233"/>
    </row>
    <row r="114" spans="1:13" ht="13.5" thickBot="1">
      <c r="A114" s="330" t="s">
        <v>120</v>
      </c>
      <c r="B114" s="331"/>
      <c r="C114" s="331"/>
      <c r="D114" s="331"/>
      <c r="E114" s="331"/>
      <c r="F114" s="331"/>
      <c r="G114" s="331"/>
      <c r="H114" s="332"/>
      <c r="I114" s="137" t="s">
        <v>95</v>
      </c>
    </row>
    <row r="115" spans="1:13">
      <c r="A115" s="338" t="s">
        <v>53</v>
      </c>
      <c r="B115" s="339"/>
      <c r="C115" s="339"/>
      <c r="D115" s="339"/>
      <c r="E115" s="339"/>
      <c r="F115" s="339"/>
      <c r="G115" s="339"/>
      <c r="H115" s="340"/>
      <c r="I115" s="80">
        <v>35</v>
      </c>
    </row>
    <row r="116" spans="1:13">
      <c r="A116" s="341" t="s">
        <v>54</v>
      </c>
      <c r="B116" s="327"/>
      <c r="C116" s="327"/>
      <c r="D116" s="327"/>
      <c r="E116" s="327"/>
      <c r="F116" s="327"/>
      <c r="G116" s="327"/>
      <c r="H116" s="342"/>
      <c r="I116" s="81">
        <v>3</v>
      </c>
    </row>
    <row r="117" spans="1:13" ht="13.5" thickBot="1">
      <c r="A117" s="341" t="s">
        <v>56</v>
      </c>
      <c r="B117" s="327"/>
      <c r="C117" s="327"/>
      <c r="D117" s="327"/>
      <c r="E117" s="327"/>
      <c r="F117" s="327"/>
      <c r="G117" s="327"/>
      <c r="H117" s="342"/>
      <c r="I117" s="81">
        <v>15</v>
      </c>
    </row>
    <row r="118" spans="1:13" ht="13.5" customHeight="1" thickBot="1">
      <c r="A118" s="290"/>
      <c r="B118" s="290"/>
      <c r="C118" s="290"/>
      <c r="D118" s="290"/>
      <c r="E118" s="290"/>
      <c r="F118" s="290"/>
      <c r="G118" s="290"/>
      <c r="H118" s="290"/>
      <c r="I118" s="290"/>
    </row>
    <row r="119" spans="1:13" ht="13.5" thickBot="1">
      <c r="A119" s="231" t="s">
        <v>196</v>
      </c>
      <c r="B119" s="232"/>
      <c r="C119" s="232"/>
      <c r="D119" s="232"/>
      <c r="E119" s="232"/>
      <c r="F119" s="232"/>
      <c r="G119" s="232"/>
      <c r="H119" s="232"/>
      <c r="I119" s="233"/>
    </row>
    <row r="120" spans="1:13" ht="13.5" thickBot="1">
      <c r="A120" s="330" t="s">
        <v>120</v>
      </c>
      <c r="B120" s="331"/>
      <c r="C120" s="331"/>
      <c r="D120" s="331"/>
      <c r="E120" s="331"/>
      <c r="F120" s="331"/>
      <c r="G120" s="331"/>
      <c r="H120" s="332"/>
      <c r="I120" s="138" t="s">
        <v>95</v>
      </c>
    </row>
    <row r="121" spans="1:13">
      <c r="A121" s="338" t="s">
        <v>55</v>
      </c>
      <c r="B121" s="339"/>
      <c r="C121" s="339"/>
      <c r="D121" s="339"/>
      <c r="E121" s="339"/>
      <c r="F121" s="339"/>
      <c r="G121" s="339"/>
      <c r="H121" s="340"/>
      <c r="I121" s="100">
        <v>5</v>
      </c>
    </row>
    <row r="122" spans="1:13">
      <c r="A122" s="341" t="s">
        <v>54</v>
      </c>
      <c r="B122" s="327"/>
      <c r="C122" s="327"/>
      <c r="D122" s="327"/>
      <c r="E122" s="327"/>
      <c r="F122" s="327"/>
      <c r="G122" s="327"/>
      <c r="H122" s="342"/>
      <c r="I122" s="101">
        <v>5</v>
      </c>
    </row>
    <row r="123" spans="1:13">
      <c r="A123" s="341" t="s">
        <v>56</v>
      </c>
      <c r="B123" s="327"/>
      <c r="C123" s="327"/>
      <c r="D123" s="327"/>
      <c r="E123" s="327"/>
      <c r="F123" s="327"/>
      <c r="G123" s="327"/>
      <c r="H123" s="342"/>
      <c r="I123" s="101">
        <v>4</v>
      </c>
    </row>
    <row r="124" spans="1:13" ht="12.75" customHeight="1" thickBot="1">
      <c r="A124" s="343" t="s">
        <v>57</v>
      </c>
      <c r="B124" s="344"/>
      <c r="C124" s="344"/>
      <c r="D124" s="344"/>
      <c r="E124" s="344"/>
      <c r="F124" s="344"/>
      <c r="G124" s="344"/>
      <c r="H124" s="345"/>
      <c r="I124" s="140">
        <v>323250</v>
      </c>
    </row>
    <row r="125" spans="1:13" ht="13.5" customHeight="1" thickBot="1">
      <c r="A125" s="368"/>
      <c r="B125" s="368"/>
      <c r="C125" s="368"/>
      <c r="D125" s="368"/>
      <c r="E125" s="368"/>
      <c r="F125" s="368"/>
      <c r="G125" s="368"/>
      <c r="H125" s="368"/>
      <c r="I125" s="368"/>
      <c r="J125" s="142"/>
      <c r="K125" s="142"/>
      <c r="L125" s="142"/>
      <c r="M125" s="142"/>
    </row>
    <row r="126" spans="1:13" hidden="1">
      <c r="A126" s="143"/>
      <c r="B126" s="143"/>
      <c r="C126" s="143"/>
      <c r="D126" s="143"/>
      <c r="E126" s="143"/>
      <c r="F126" s="143"/>
      <c r="G126" s="143"/>
      <c r="H126" s="143"/>
      <c r="I126" s="143"/>
    </row>
    <row r="127" spans="1:13" hidden="1">
      <c r="A127" s="143"/>
      <c r="B127" s="143"/>
      <c r="C127" s="143"/>
      <c r="D127" s="143"/>
      <c r="E127" s="143"/>
      <c r="F127" s="143"/>
      <c r="G127" s="143"/>
      <c r="H127" s="143"/>
      <c r="I127" s="143"/>
    </row>
    <row r="128" spans="1:13" hidden="1">
      <c r="A128" s="143"/>
      <c r="B128" s="143"/>
      <c r="C128" s="143"/>
      <c r="D128" s="143"/>
      <c r="E128" s="143"/>
      <c r="F128" s="143"/>
      <c r="G128" s="143"/>
      <c r="H128" s="143"/>
      <c r="I128" s="143"/>
    </row>
    <row r="129" spans="1:9" hidden="1">
      <c r="A129" s="143"/>
      <c r="B129" s="143"/>
      <c r="C129" s="143"/>
      <c r="D129" s="143"/>
      <c r="E129" s="143"/>
      <c r="F129" s="143"/>
      <c r="G129" s="143"/>
      <c r="H129" s="143"/>
      <c r="I129" s="143"/>
    </row>
    <row r="130" spans="1:9" hidden="1">
      <c r="A130" s="143"/>
      <c r="B130" s="143"/>
      <c r="C130" s="143"/>
      <c r="D130" s="143"/>
      <c r="E130" s="143"/>
      <c r="F130" s="143"/>
      <c r="G130" s="143"/>
      <c r="H130" s="143"/>
      <c r="I130" s="143"/>
    </row>
    <row r="131" spans="1:9" ht="13.5" thickBot="1">
      <c r="A131" s="231" t="s">
        <v>197</v>
      </c>
      <c r="B131" s="232"/>
      <c r="C131" s="232"/>
      <c r="D131" s="232"/>
      <c r="E131" s="232"/>
      <c r="F131" s="232"/>
      <c r="G131" s="232"/>
      <c r="H131" s="232"/>
      <c r="I131" s="233"/>
    </row>
    <row r="132" spans="1:9" ht="13.5" thickBot="1">
      <c r="A132" s="354" t="s">
        <v>120</v>
      </c>
      <c r="B132" s="230"/>
      <c r="C132" s="230"/>
      <c r="D132" s="230"/>
      <c r="E132" s="230"/>
      <c r="F132" s="230"/>
      <c r="G132" s="230"/>
      <c r="H132" s="355"/>
      <c r="I132" s="139" t="s">
        <v>95</v>
      </c>
    </row>
    <row r="133" spans="1:9">
      <c r="A133" s="326" t="s">
        <v>257</v>
      </c>
      <c r="B133" s="327"/>
      <c r="C133" s="327"/>
      <c r="D133" s="327"/>
      <c r="E133" s="327"/>
      <c r="F133" s="327"/>
      <c r="G133" s="327"/>
      <c r="H133" s="328"/>
      <c r="I133" s="144">
        <v>1</v>
      </c>
    </row>
    <row r="134" spans="1:9">
      <c r="A134" s="326" t="s">
        <v>258</v>
      </c>
      <c r="B134" s="327"/>
      <c r="C134" s="327"/>
      <c r="D134" s="327"/>
      <c r="E134" s="327"/>
      <c r="F134" s="327"/>
      <c r="G134" s="327"/>
      <c r="H134" s="328"/>
      <c r="I134" s="144">
        <v>4</v>
      </c>
    </row>
    <row r="135" spans="1:9">
      <c r="A135" s="326" t="s">
        <v>277</v>
      </c>
      <c r="B135" s="327"/>
      <c r="C135" s="327"/>
      <c r="D135" s="327"/>
      <c r="E135" s="327"/>
      <c r="F135" s="327"/>
      <c r="G135" s="327"/>
      <c r="H135" s="328"/>
      <c r="I135" s="144">
        <v>1</v>
      </c>
    </row>
    <row r="136" spans="1:9">
      <c r="A136" s="326" t="s">
        <v>278</v>
      </c>
      <c r="B136" s="327"/>
      <c r="C136" s="327"/>
      <c r="D136" s="327"/>
      <c r="E136" s="327"/>
      <c r="F136" s="327"/>
      <c r="G136" s="327"/>
      <c r="H136" s="328"/>
      <c r="I136" s="144" t="s">
        <v>284</v>
      </c>
    </row>
    <row r="137" spans="1:9">
      <c r="A137" s="326" t="s">
        <v>131</v>
      </c>
      <c r="B137" s="327"/>
      <c r="C137" s="327"/>
      <c r="D137" s="327"/>
      <c r="E137" s="327"/>
      <c r="F137" s="327"/>
      <c r="G137" s="327"/>
      <c r="H137" s="328"/>
      <c r="I137" s="144">
        <v>27</v>
      </c>
    </row>
    <row r="138" spans="1:9">
      <c r="A138" s="326" t="s">
        <v>180</v>
      </c>
      <c r="B138" s="327"/>
      <c r="C138" s="327"/>
      <c r="D138" s="327"/>
      <c r="E138" s="327"/>
      <c r="F138" s="327"/>
      <c r="G138" s="327"/>
      <c r="H138" s="328"/>
      <c r="I138" s="144">
        <v>1</v>
      </c>
    </row>
    <row r="139" spans="1:9">
      <c r="A139" s="326" t="s">
        <v>181</v>
      </c>
      <c r="B139" s="327"/>
      <c r="C139" s="327"/>
      <c r="D139" s="327"/>
      <c r="E139" s="327"/>
      <c r="F139" s="327"/>
      <c r="G139" s="327"/>
      <c r="H139" s="328"/>
      <c r="I139" s="144">
        <v>2</v>
      </c>
    </row>
    <row r="140" spans="1:9" ht="12.75" customHeight="1">
      <c r="A140" s="326" t="s">
        <v>182</v>
      </c>
      <c r="B140" s="327"/>
      <c r="C140" s="327"/>
      <c r="D140" s="327"/>
      <c r="E140" s="327"/>
      <c r="F140" s="327"/>
      <c r="G140" s="327"/>
      <c r="H140" s="328"/>
      <c r="I140" s="144">
        <v>5</v>
      </c>
    </row>
    <row r="141" spans="1:9">
      <c r="A141" s="326" t="s">
        <v>254</v>
      </c>
      <c r="B141" s="327"/>
      <c r="C141" s="327"/>
      <c r="D141" s="327"/>
      <c r="E141" s="327"/>
      <c r="F141" s="327"/>
      <c r="G141" s="327"/>
      <c r="H141" s="328"/>
      <c r="I141" s="144">
        <v>19</v>
      </c>
    </row>
    <row r="142" spans="1:9">
      <c r="A142" s="326" t="s">
        <v>253</v>
      </c>
      <c r="B142" s="327"/>
      <c r="C142" s="327"/>
      <c r="D142" s="327"/>
      <c r="E142" s="327"/>
      <c r="F142" s="327"/>
      <c r="G142" s="327"/>
      <c r="H142" s="328"/>
      <c r="I142" s="144">
        <v>8</v>
      </c>
    </row>
    <row r="143" spans="1:9">
      <c r="A143" s="326" t="s">
        <v>255</v>
      </c>
      <c r="B143" s="327"/>
      <c r="C143" s="327"/>
      <c r="D143" s="327"/>
      <c r="E143" s="327"/>
      <c r="F143" s="327"/>
      <c r="G143" s="327"/>
      <c r="H143" s="328"/>
      <c r="I143" s="144">
        <v>6</v>
      </c>
    </row>
    <row r="144" spans="1:9" ht="13.5" thickBot="1">
      <c r="A144" s="326" t="s">
        <v>256</v>
      </c>
      <c r="B144" s="327"/>
      <c r="C144" s="327"/>
      <c r="D144" s="327"/>
      <c r="E144" s="327"/>
      <c r="F144" s="327"/>
      <c r="G144" s="327"/>
      <c r="H144" s="328"/>
      <c r="I144" s="144">
        <v>7</v>
      </c>
    </row>
    <row r="145" spans="1:9" ht="15" customHeight="1" thickBot="1">
      <c r="A145" s="290"/>
      <c r="B145" s="290"/>
      <c r="C145" s="290"/>
      <c r="D145" s="290"/>
      <c r="E145" s="290"/>
      <c r="F145" s="290"/>
      <c r="G145" s="290"/>
      <c r="H145" s="290"/>
      <c r="I145" s="290"/>
    </row>
    <row r="146" spans="1:9" ht="14.25" thickTop="1" thickBot="1">
      <c r="A146" s="291" t="s">
        <v>198</v>
      </c>
      <c r="B146" s="292"/>
      <c r="C146" s="292"/>
      <c r="D146" s="292"/>
      <c r="E146" s="292"/>
      <c r="F146" s="292"/>
      <c r="G146" s="292"/>
      <c r="H146" s="292"/>
      <c r="I146" s="293"/>
    </row>
    <row r="147" spans="1:9" ht="13.5" customHeight="1" thickTop="1" thickBot="1">
      <c r="A147" s="294"/>
      <c r="B147" s="294"/>
      <c r="C147" s="294"/>
      <c r="D147" s="294"/>
      <c r="E147" s="294"/>
      <c r="F147" s="294"/>
      <c r="G147" s="294"/>
      <c r="H147" s="294"/>
      <c r="I147" s="294"/>
    </row>
    <row r="148" spans="1:9" ht="13.5" thickBot="1">
      <c r="A148" s="295" t="s">
        <v>120</v>
      </c>
      <c r="B148" s="295"/>
      <c r="C148" s="295"/>
      <c r="D148" s="135" t="s">
        <v>15</v>
      </c>
      <c r="E148" s="296" t="s">
        <v>10</v>
      </c>
      <c r="F148" s="296"/>
      <c r="G148" s="296" t="s">
        <v>9</v>
      </c>
      <c r="H148" s="296"/>
      <c r="I148" s="296"/>
    </row>
    <row r="149" spans="1:9" ht="13.5" customHeight="1" thickBot="1">
      <c r="A149" s="302" t="s">
        <v>75</v>
      </c>
      <c r="B149" s="303"/>
      <c r="C149" s="304"/>
      <c r="D149" s="182">
        <f>CH!A7</f>
        <v>5824</v>
      </c>
      <c r="E149" s="297">
        <f>IF(D166&lt;&gt;0,D149/D166,"CHTotal-0")</f>
        <v>0.18515339373708473</v>
      </c>
      <c r="F149" s="298"/>
      <c r="G149" s="299" t="s">
        <v>8</v>
      </c>
      <c r="H149" s="300"/>
      <c r="I149" s="301"/>
    </row>
    <row r="150" spans="1:9" ht="13.5" customHeight="1" thickBot="1">
      <c r="A150" s="282" t="s">
        <v>133</v>
      </c>
      <c r="B150" s="283"/>
      <c r="C150" s="284"/>
      <c r="D150" s="183">
        <f>CH!B7</f>
        <v>0</v>
      </c>
      <c r="E150" s="285">
        <f>IF(D166&lt;&gt;0,D150/D166,"CHTotal-0")</f>
        <v>0</v>
      </c>
      <c r="F150" s="305"/>
      <c r="G150" s="306">
        <f>D166-D149-D150</f>
        <v>25631</v>
      </c>
      <c r="H150" s="307"/>
      <c r="I150" s="308"/>
    </row>
    <row r="151" spans="1:9" ht="12.75" customHeight="1">
      <c r="A151" s="282" t="s">
        <v>136</v>
      </c>
      <c r="B151" s="283"/>
      <c r="C151" s="284"/>
      <c r="D151" s="183">
        <f>CH!C7</f>
        <v>770</v>
      </c>
      <c r="E151" s="285">
        <f>IF(D166&lt;&gt;0,D151/D166,"CHTotal-0")</f>
        <v>2.447941503735495E-2</v>
      </c>
      <c r="F151" s="286"/>
      <c r="G151" s="309">
        <f>IF(G150&lt;&gt;0,D151/G150,"CHDisponivel-0")</f>
        <v>3.0041746322812219E-2</v>
      </c>
      <c r="H151" s="310"/>
      <c r="I151" s="311"/>
    </row>
    <row r="152" spans="1:9" ht="12.75" customHeight="1">
      <c r="A152" s="282" t="s">
        <v>0</v>
      </c>
      <c r="B152" s="283"/>
      <c r="C152" s="284"/>
      <c r="D152" s="183">
        <f>CH!D7</f>
        <v>4639</v>
      </c>
      <c r="E152" s="285">
        <f>IF(D166&lt;&gt;0,D152/D166,"CHTotal-0")</f>
        <v>0.14748052773803846</v>
      </c>
      <c r="F152" s="286"/>
      <c r="G152" s="287">
        <f>IF(G150&lt;&gt;0,D152/G150,"CHDisponivel-0")</f>
        <v>0.18099176778120246</v>
      </c>
      <c r="H152" s="288"/>
      <c r="I152" s="289"/>
    </row>
    <row r="153" spans="1:9" ht="12.75" customHeight="1">
      <c r="A153" s="282" t="s">
        <v>178</v>
      </c>
      <c r="B153" s="283"/>
      <c r="C153" s="284"/>
      <c r="D153" s="183">
        <f>CH!E7</f>
        <v>7179</v>
      </c>
      <c r="E153" s="285">
        <f>IF(D166&lt;&gt;0,D153/D166,"CHTotal-0")</f>
        <v>0.22823080591320935</v>
      </c>
      <c r="F153" s="286"/>
      <c r="G153" s="287">
        <f>IF(G150&lt;&gt;0,D153/G150,"CHDisponivel-0")</f>
        <v>0.28009051539151808</v>
      </c>
      <c r="H153" s="288"/>
      <c r="I153" s="289"/>
    </row>
    <row r="154" spans="1:9" ht="12.75" customHeight="1">
      <c r="A154" s="282" t="s">
        <v>1</v>
      </c>
      <c r="B154" s="283"/>
      <c r="C154" s="284"/>
      <c r="D154" s="183">
        <f>CH!F7</f>
        <v>1260</v>
      </c>
      <c r="E154" s="285">
        <f>IF(D166&lt;&gt;0,D154/D166,"CHTotal-0")</f>
        <v>4.005722460658083E-2</v>
      </c>
      <c r="F154" s="286"/>
      <c r="G154" s="287">
        <f>IF(G150&lt;&gt;0,D154/G150,"CHDisponivel-0")</f>
        <v>4.9159221255510907E-2</v>
      </c>
      <c r="H154" s="288"/>
      <c r="I154" s="289"/>
    </row>
    <row r="155" spans="1:9" ht="12.75" customHeight="1">
      <c r="A155" s="282" t="s">
        <v>74</v>
      </c>
      <c r="B155" s="283"/>
      <c r="C155" s="284"/>
      <c r="D155" s="183">
        <f>CH!G7</f>
        <v>1900</v>
      </c>
      <c r="E155" s="285">
        <f>IF(D166&lt;&gt;0,D155/D166,"CHTotal-0")</f>
        <v>6.0403751390875851E-2</v>
      </c>
      <c r="F155" s="286"/>
      <c r="G155" s="287">
        <f>IF(G150&lt;&gt;0,D155/G150,"CHDisponivel-0")</f>
        <v>7.412898443291327E-2</v>
      </c>
      <c r="H155" s="288"/>
      <c r="I155" s="289"/>
    </row>
    <row r="156" spans="1:9" ht="12.75" customHeight="1">
      <c r="A156" s="282" t="s">
        <v>76</v>
      </c>
      <c r="B156" s="283"/>
      <c r="C156" s="284"/>
      <c r="D156" s="183">
        <f>CH!H7</f>
        <v>1916</v>
      </c>
      <c r="E156" s="285">
        <f>IF(D166&lt;&gt;0,D156/D166,"CHTotal-0")</f>
        <v>6.0912414560483227E-2</v>
      </c>
      <c r="F156" s="286"/>
      <c r="G156" s="287">
        <f>IF(G150&lt;&gt;0,D156/G150,"CHDisponivel-0")</f>
        <v>7.4753228512348321E-2</v>
      </c>
      <c r="H156" s="288"/>
      <c r="I156" s="289"/>
    </row>
    <row r="157" spans="1:9" ht="12.75" customHeight="1">
      <c r="A157" s="282" t="s">
        <v>77</v>
      </c>
      <c r="B157" s="283"/>
      <c r="C157" s="284"/>
      <c r="D157" s="183">
        <f>CH!I7</f>
        <v>1244</v>
      </c>
      <c r="E157" s="285">
        <f>IF(D166&lt;&gt;0,D157/D166,"CHTotal-0")</f>
        <v>3.9548561436973453E-2</v>
      </c>
      <c r="F157" s="286"/>
      <c r="G157" s="287">
        <f>IF(G150&lt;&gt;0,D157/G150,"CHDisponivel-0")</f>
        <v>4.8534977176075848E-2</v>
      </c>
      <c r="H157" s="288"/>
      <c r="I157" s="289"/>
    </row>
    <row r="158" spans="1:9">
      <c r="A158" s="282" t="s">
        <v>134</v>
      </c>
      <c r="B158" s="283"/>
      <c r="C158" s="284"/>
      <c r="D158" s="183">
        <f>CH!J7</f>
        <v>2311</v>
      </c>
      <c r="E158" s="285">
        <f>IF(D166&lt;&gt;0,D158/D166,"CHTotal-0")</f>
        <v>7.3470036560165319E-2</v>
      </c>
      <c r="F158" s="286"/>
      <c r="G158" s="287">
        <f>IF(G150&lt;&gt;0,D158/G150,"CHDisponivel-0")</f>
        <v>9.0164254223401352E-2</v>
      </c>
      <c r="H158" s="288"/>
      <c r="I158" s="289"/>
    </row>
    <row r="159" spans="1:9">
      <c r="A159" s="282" t="s">
        <v>135</v>
      </c>
      <c r="B159" s="283"/>
      <c r="C159" s="284"/>
      <c r="D159" s="183">
        <f>CH!K7</f>
        <v>495</v>
      </c>
      <c r="E159" s="285">
        <f>IF(D166&lt;&gt;0,D159/D166,"CHTotal-0")</f>
        <v>1.5736766809728183E-2</v>
      </c>
      <c r="F159" s="286"/>
      <c r="G159" s="287">
        <f>IF(G150&lt;&gt;0,D159/G150,"CHDisponivel-0")</f>
        <v>1.9312551207522143E-2</v>
      </c>
      <c r="H159" s="288"/>
      <c r="I159" s="289"/>
    </row>
    <row r="160" spans="1:9" ht="12.75" customHeight="1">
      <c r="A160" s="282" t="s">
        <v>2</v>
      </c>
      <c r="B160" s="283"/>
      <c r="C160" s="284"/>
      <c r="D160" s="183">
        <f>CH!L7</f>
        <v>220</v>
      </c>
      <c r="E160" s="285">
        <f>IF(D166&lt;&gt;0,D160/D166,"CHTotal-0")</f>
        <v>6.9941185821014145E-3</v>
      </c>
      <c r="F160" s="286"/>
      <c r="G160" s="287">
        <f>IF(G150&lt;&gt;0,D160/G150,"CHDisponivel-0")</f>
        <v>8.5833560922320626E-3</v>
      </c>
      <c r="H160" s="288"/>
      <c r="I160" s="289"/>
    </row>
    <row r="161" spans="1:9" ht="12.75" customHeight="1">
      <c r="A161" s="282" t="s">
        <v>3</v>
      </c>
      <c r="B161" s="283"/>
      <c r="C161" s="284"/>
      <c r="D161" s="183">
        <f>CH!M7</f>
        <v>396</v>
      </c>
      <c r="E161" s="285">
        <f>IF(D166&lt;&gt;0,D161/D166,"CHTotal-0")</f>
        <v>1.2589413447782546E-2</v>
      </c>
      <c r="F161" s="286"/>
      <c r="G161" s="287">
        <f>IF(G150&lt;&gt;0,D161/G150,"CHDisponivel-0")</f>
        <v>1.5450040966017714E-2</v>
      </c>
      <c r="H161" s="288"/>
      <c r="I161" s="289"/>
    </row>
    <row r="162" spans="1:9" ht="12.75" customHeight="1">
      <c r="A162" s="282" t="s">
        <v>4</v>
      </c>
      <c r="B162" s="283"/>
      <c r="C162" s="284"/>
      <c r="D162" s="183">
        <f>CH!N7</f>
        <v>918</v>
      </c>
      <c r="E162" s="285">
        <f>IF(D166&lt;&gt;0,D162/D166,"CHTotal-0")</f>
        <v>2.9184549356223177E-2</v>
      </c>
      <c r="F162" s="286"/>
      <c r="G162" s="287">
        <f>IF(G150&lt;&gt;0,D162/G150,"CHDisponivel-0")</f>
        <v>3.5816004057586517E-2</v>
      </c>
      <c r="H162" s="288"/>
      <c r="I162" s="289"/>
    </row>
    <row r="163" spans="1:9" ht="12.75" customHeight="1">
      <c r="A163" s="282" t="s">
        <v>5</v>
      </c>
      <c r="B163" s="283"/>
      <c r="C163" s="284"/>
      <c r="D163" s="183">
        <f>CH!O7</f>
        <v>1135</v>
      </c>
      <c r="E163" s="285">
        <f>IF(D166&lt;&gt;0,D163/D166,"CHTotal-0")</f>
        <v>3.6083293594023208E-2</v>
      </c>
      <c r="F163" s="286"/>
      <c r="G163" s="287">
        <f>IF(G150&lt;&gt;0,D163/G150,"CHDisponivel-0")</f>
        <v>4.4282314384924505E-2</v>
      </c>
      <c r="H163" s="288"/>
      <c r="I163" s="289"/>
    </row>
    <row r="164" spans="1:9" ht="12.75" customHeight="1">
      <c r="A164" s="282" t="s">
        <v>6</v>
      </c>
      <c r="B164" s="283"/>
      <c r="C164" s="284"/>
      <c r="D164" s="183">
        <f>CH!P7</f>
        <v>214</v>
      </c>
      <c r="E164" s="285">
        <f>IF(D166&lt;&gt;0,D164/D166,"CHTotal-0")</f>
        <v>6.8033698934986493E-3</v>
      </c>
      <c r="F164" s="286"/>
      <c r="G164" s="287">
        <f>IF(G150&lt;&gt;0,D164/G150,"CHDisponivel-0")</f>
        <v>8.3492645624439164E-3</v>
      </c>
      <c r="H164" s="288"/>
      <c r="I164" s="289"/>
    </row>
    <row r="165" spans="1:9" ht="12.75" customHeight="1">
      <c r="A165" s="282" t="s">
        <v>137</v>
      </c>
      <c r="B165" s="283"/>
      <c r="C165" s="284"/>
      <c r="D165" s="183">
        <f>CH!Q7</f>
        <v>1034</v>
      </c>
      <c r="E165" s="285">
        <f>IF(D166&lt;&gt;0,D165/D166,"CHTotal-0")</f>
        <v>3.2872357335876651E-2</v>
      </c>
      <c r="F165" s="286"/>
      <c r="G165" s="287">
        <f>IF(G150&lt;&gt;0,D165/G150,"CHDisponivel-0")</f>
        <v>4.0341773633490695E-2</v>
      </c>
      <c r="H165" s="288"/>
      <c r="I165" s="289"/>
    </row>
    <row r="166" spans="1:9" ht="13.5" thickBot="1">
      <c r="A166" s="276" t="s">
        <v>18</v>
      </c>
      <c r="B166" s="277"/>
      <c r="C166" s="278"/>
      <c r="D166" s="184">
        <f>SUM(D149:D165)</f>
        <v>31455</v>
      </c>
      <c r="E166" s="279">
        <f>IF(D166&lt;&gt;0,SUM(E149:F165),"CHTotal-0")</f>
        <v>0.99999999999999978</v>
      </c>
      <c r="F166" s="280"/>
      <c r="G166" s="279">
        <f>IF(G150&lt;&gt;0,SUM(G151:I165),"CHDisponivel-0")</f>
        <v>1</v>
      </c>
      <c r="H166" s="281"/>
      <c r="I166" s="280"/>
    </row>
    <row r="167" spans="1:9">
      <c r="A167" s="19"/>
      <c r="B167" s="19"/>
      <c r="C167" s="19"/>
      <c r="D167" s="19"/>
      <c r="E167" s="19"/>
      <c r="F167" s="19"/>
      <c r="G167" s="19"/>
      <c r="H167" s="19"/>
      <c r="I167" s="19"/>
    </row>
    <row r="168" spans="1:9">
      <c r="A168" s="19"/>
      <c r="B168" s="19"/>
      <c r="C168" s="19"/>
      <c r="D168" s="19"/>
      <c r="E168" s="19"/>
      <c r="F168" s="19"/>
      <c r="G168" s="19"/>
      <c r="H168" s="19"/>
      <c r="I168" s="19"/>
    </row>
    <row r="169" spans="1:9">
      <c r="A169" s="19"/>
      <c r="B169" s="19"/>
      <c r="C169" s="19"/>
      <c r="D169" s="19"/>
      <c r="E169" s="19"/>
      <c r="F169" s="19"/>
      <c r="G169" s="19"/>
      <c r="H169" s="19"/>
      <c r="I169" s="19"/>
    </row>
    <row r="170" spans="1:9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>
      <c r="A173" s="19"/>
      <c r="B173" s="19"/>
      <c r="C173" s="19"/>
      <c r="D173" s="19"/>
      <c r="E173" s="19"/>
      <c r="F173" s="19"/>
      <c r="G173" s="19"/>
      <c r="H173" s="19"/>
      <c r="I173" s="19"/>
    </row>
    <row r="174" spans="1:9">
      <c r="A174" s="19"/>
      <c r="B174" s="19"/>
      <c r="C174" s="19"/>
      <c r="D174" s="19"/>
      <c r="E174" s="19"/>
      <c r="F174" s="19"/>
      <c r="G174" s="19"/>
      <c r="H174" s="19"/>
      <c r="I174" s="19"/>
    </row>
    <row r="175" spans="1:9">
      <c r="A175" s="19"/>
      <c r="B175" s="19"/>
      <c r="C175" s="19"/>
      <c r="D175" s="19"/>
      <c r="E175" s="19"/>
      <c r="F175" s="19"/>
      <c r="G175" s="19"/>
      <c r="H175" s="19"/>
      <c r="I175" s="19"/>
    </row>
    <row r="176" spans="1:9">
      <c r="A176" s="19"/>
      <c r="B176" s="19"/>
      <c r="C176" s="19"/>
      <c r="D176" s="19"/>
      <c r="E176" s="19"/>
      <c r="F176" s="19"/>
      <c r="G176" s="19"/>
      <c r="H176" s="19"/>
      <c r="I176" s="19"/>
    </row>
    <row r="177" spans="1:9">
      <c r="A177" s="19"/>
      <c r="B177" s="19"/>
      <c r="C177" s="19"/>
      <c r="D177" s="19"/>
      <c r="E177" s="19"/>
      <c r="F177" s="19"/>
      <c r="G177" s="19"/>
      <c r="H177" s="19"/>
      <c r="I177" s="19"/>
    </row>
    <row r="178" spans="1:9">
      <c r="A178" s="19"/>
      <c r="B178" s="19"/>
      <c r="C178" s="19"/>
      <c r="D178" s="19"/>
      <c r="E178" s="19"/>
      <c r="F178" s="19"/>
      <c r="G178" s="19"/>
      <c r="H178" s="19"/>
      <c r="I178" s="19"/>
    </row>
  </sheetData>
  <mergeCells count="228">
    <mergeCell ref="A110:H110"/>
    <mergeCell ref="A111:H111"/>
    <mergeCell ref="A137:H137"/>
    <mergeCell ref="A133:H133"/>
    <mergeCell ref="A134:H134"/>
    <mergeCell ref="A118:I118"/>
    <mergeCell ref="A120:H120"/>
    <mergeCell ref="A67:H67"/>
    <mergeCell ref="A21:I21"/>
    <mergeCell ref="A38:H38"/>
    <mergeCell ref="A26:I26"/>
    <mergeCell ref="A58:H58"/>
    <mergeCell ref="A62:H62"/>
    <mergeCell ref="A50:I50"/>
    <mergeCell ref="F92:G92"/>
    <mergeCell ref="H92:I92"/>
    <mergeCell ref="A92:D92"/>
    <mergeCell ref="A97:H97"/>
    <mergeCell ref="A98:H98"/>
    <mergeCell ref="A108:H108"/>
    <mergeCell ref="A109:H109"/>
    <mergeCell ref="A94:D94"/>
    <mergeCell ref="F93:G93"/>
    <mergeCell ref="H93:I93"/>
    <mergeCell ref="A93:D93"/>
    <mergeCell ref="A90:D90"/>
    <mergeCell ref="A68:H68"/>
    <mergeCell ref="A163:C163"/>
    <mergeCell ref="E163:F163"/>
    <mergeCell ref="A162:C162"/>
    <mergeCell ref="A138:H138"/>
    <mergeCell ref="A139:H139"/>
    <mergeCell ref="A96:I96"/>
    <mergeCell ref="A125:I125"/>
    <mergeCell ref="A81:D81"/>
    <mergeCell ref="F81:G81"/>
    <mergeCell ref="H81:I81"/>
    <mergeCell ref="A99:H99"/>
    <mergeCell ref="H83:I83"/>
    <mergeCell ref="A83:D83"/>
    <mergeCell ref="F83:G83"/>
    <mergeCell ref="A87:I87"/>
    <mergeCell ref="A84:D84"/>
    <mergeCell ref="F84:G84"/>
    <mergeCell ref="A100:H100"/>
    <mergeCell ref="A88:I88"/>
    <mergeCell ref="F91:G91"/>
    <mergeCell ref="H91:I91"/>
    <mergeCell ref="A101:H101"/>
    <mergeCell ref="A117:H117"/>
    <mergeCell ref="A131:I131"/>
    <mergeCell ref="A132:H132"/>
    <mergeCell ref="A136:H136"/>
    <mergeCell ref="A91:D91"/>
    <mergeCell ref="A106:H106"/>
    <mergeCell ref="A107:H107"/>
    <mergeCell ref="A76:H76"/>
    <mergeCell ref="A56:H56"/>
    <mergeCell ref="A61:I61"/>
    <mergeCell ref="A69:H69"/>
    <mergeCell ref="A66:H66"/>
    <mergeCell ref="A60:I60"/>
    <mergeCell ref="A75:H75"/>
    <mergeCell ref="H86:I86"/>
    <mergeCell ref="A102:H102"/>
    <mergeCell ref="A89:D89"/>
    <mergeCell ref="A103:H103"/>
    <mergeCell ref="A104:H104"/>
    <mergeCell ref="F89:G89"/>
    <mergeCell ref="H89:I89"/>
    <mergeCell ref="A95:I95"/>
    <mergeCell ref="F94:G94"/>
    <mergeCell ref="H94:I94"/>
    <mergeCell ref="A63:H63"/>
    <mergeCell ref="A64:H64"/>
    <mergeCell ref="A55:H55"/>
    <mergeCell ref="A77:H77"/>
    <mergeCell ref="A36:I36"/>
    <mergeCell ref="A37:H37"/>
    <mergeCell ref="A20:H20"/>
    <mergeCell ref="D23:G23"/>
    <mergeCell ref="D24:G24"/>
    <mergeCell ref="G29:I29"/>
    <mergeCell ref="A49:I49"/>
    <mergeCell ref="A40:I40"/>
    <mergeCell ref="A46:H46"/>
    <mergeCell ref="A47:H47"/>
    <mergeCell ref="A48:I48"/>
    <mergeCell ref="A35:I35"/>
    <mergeCell ref="A44:I44"/>
    <mergeCell ref="A25:H25"/>
    <mergeCell ref="A140:H140"/>
    <mergeCell ref="A142:H142"/>
    <mergeCell ref="A70:H70"/>
    <mergeCell ref="A73:I73"/>
    <mergeCell ref="A79:I79"/>
    <mergeCell ref="A80:I80"/>
    <mergeCell ref="A72:I72"/>
    <mergeCell ref="A114:H114"/>
    <mergeCell ref="F90:G90"/>
    <mergeCell ref="H90:I90"/>
    <mergeCell ref="A86:D86"/>
    <mergeCell ref="F86:G86"/>
    <mergeCell ref="A105:H105"/>
    <mergeCell ref="A135:H135"/>
    <mergeCell ref="A115:H115"/>
    <mergeCell ref="A122:H122"/>
    <mergeCell ref="A123:H123"/>
    <mergeCell ref="A124:H124"/>
    <mergeCell ref="A119:I119"/>
    <mergeCell ref="A71:H71"/>
    <mergeCell ref="A121:H121"/>
    <mergeCell ref="A112:I112"/>
    <mergeCell ref="A113:I113"/>
    <mergeCell ref="A116:H116"/>
    <mergeCell ref="A161:C161"/>
    <mergeCell ref="E161:F161"/>
    <mergeCell ref="G161:I161"/>
    <mergeCell ref="A160:C160"/>
    <mergeCell ref="E160:F160"/>
    <mergeCell ref="A144:H144"/>
    <mergeCell ref="G160:I160"/>
    <mergeCell ref="A141:H141"/>
    <mergeCell ref="A143:H143"/>
    <mergeCell ref="E156:F156"/>
    <mergeCell ref="G156:I156"/>
    <mergeCell ref="A159:C159"/>
    <mergeCell ref="E159:F159"/>
    <mergeCell ref="G159:I159"/>
    <mergeCell ref="A157:C157"/>
    <mergeCell ref="E157:F157"/>
    <mergeCell ref="G157:I157"/>
    <mergeCell ref="A158:C158"/>
    <mergeCell ref="E158:F158"/>
    <mergeCell ref="G158:I158"/>
    <mergeCell ref="E164:F164"/>
    <mergeCell ref="G164:I164"/>
    <mergeCell ref="G163:I163"/>
    <mergeCell ref="A164:C164"/>
    <mergeCell ref="E162:F162"/>
    <mergeCell ref="G162:I162"/>
    <mergeCell ref="A152:C152"/>
    <mergeCell ref="E152:F152"/>
    <mergeCell ref="A29:C29"/>
    <mergeCell ref="H84:I84"/>
    <mergeCell ref="A85:D85"/>
    <mergeCell ref="F85:G85"/>
    <mergeCell ref="H85:I85"/>
    <mergeCell ref="A82:D82"/>
    <mergeCell ref="F82:G82"/>
    <mergeCell ref="H82:I82"/>
    <mergeCell ref="G152:I152"/>
    <mergeCell ref="A154:C154"/>
    <mergeCell ref="E154:F154"/>
    <mergeCell ref="G154:I154"/>
    <mergeCell ref="A155:C155"/>
    <mergeCell ref="E155:F155"/>
    <mergeCell ref="G155:I155"/>
    <mergeCell ref="A156:C156"/>
    <mergeCell ref="A166:C166"/>
    <mergeCell ref="E166:F166"/>
    <mergeCell ref="G166:I166"/>
    <mergeCell ref="A165:C165"/>
    <mergeCell ref="E165:F165"/>
    <mergeCell ref="G165:I165"/>
    <mergeCell ref="A145:I145"/>
    <mergeCell ref="A146:I146"/>
    <mergeCell ref="A147:I147"/>
    <mergeCell ref="A148:C148"/>
    <mergeCell ref="E148:F148"/>
    <mergeCell ref="G148:I148"/>
    <mergeCell ref="E149:F149"/>
    <mergeCell ref="G149:I149"/>
    <mergeCell ref="A149:C149"/>
    <mergeCell ref="A153:C153"/>
    <mergeCell ref="E153:F153"/>
    <mergeCell ref="G153:I153"/>
    <mergeCell ref="E150:F150"/>
    <mergeCell ref="G150:I150"/>
    <mergeCell ref="A150:C150"/>
    <mergeCell ref="A151:C151"/>
    <mergeCell ref="E151:F151"/>
    <mergeCell ref="G151:I151"/>
    <mergeCell ref="F6:I6"/>
    <mergeCell ref="A1:I1"/>
    <mergeCell ref="A2:I2"/>
    <mergeCell ref="A78:H78"/>
    <mergeCell ref="A52:H52"/>
    <mergeCell ref="A57:H57"/>
    <mergeCell ref="A59:H59"/>
    <mergeCell ref="A74:H74"/>
    <mergeCell ref="A65:H65"/>
    <mergeCell ref="F13:H13"/>
    <mergeCell ref="H7:I7"/>
    <mergeCell ref="A7:B7"/>
    <mergeCell ref="A8:C8"/>
    <mergeCell ref="A4:I4"/>
    <mergeCell ref="A5:B5"/>
    <mergeCell ref="A6:B6"/>
    <mergeCell ref="C5:E5"/>
    <mergeCell ref="C6:E6"/>
    <mergeCell ref="F5:I5"/>
    <mergeCell ref="F12:H12"/>
    <mergeCell ref="A16:I16"/>
    <mergeCell ref="A9:C9"/>
    <mergeCell ref="A15:D15"/>
    <mergeCell ref="A3:G3"/>
    <mergeCell ref="E8:I9"/>
    <mergeCell ref="C7:D7"/>
    <mergeCell ref="F7:G7"/>
    <mergeCell ref="A14:D14"/>
    <mergeCell ref="F14:H14"/>
    <mergeCell ref="A13:D13"/>
    <mergeCell ref="A54:H54"/>
    <mergeCell ref="A39:H39"/>
    <mergeCell ref="A23:C24"/>
    <mergeCell ref="A10:I10"/>
    <mergeCell ref="A11:I11"/>
    <mergeCell ref="A12:D12"/>
    <mergeCell ref="F15:H15"/>
    <mergeCell ref="A17:I17"/>
    <mergeCell ref="A27:I27"/>
    <mergeCell ref="A45:H45"/>
    <mergeCell ref="A53:H53"/>
    <mergeCell ref="A51:H51"/>
    <mergeCell ref="A22:H22"/>
    <mergeCell ref="A18:H18"/>
    <mergeCell ref="A19:H19"/>
  </mergeCells>
  <phoneticPr fontId="0" type="noConversion"/>
  <printOptions horizontalCentered="1"/>
  <pageMargins left="1.7716535433070868" right="0.39370078740157483" top="0.78740157480314965" bottom="0.98425196850393704" header="0.51181102362204722" footer="0.51181102362204722"/>
  <pageSetup paperSize="9" scale="95" orientation="landscape" horizontalDpi="300" verticalDpi="300" r:id="rId1"/>
  <headerFooter alignWithMargins="0"/>
  <rowBreaks count="3" manualBreakCount="3">
    <brk id="20" max="8" man="1"/>
    <brk id="145" max="16383" man="1"/>
    <brk id="168" max="1638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0"/>
  <sheetViews>
    <sheetView workbookViewId="0">
      <selection activeCell="R36" sqref="R36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9.85546875" customWidth="1"/>
    <col min="6" max="6" width="7.5703125" style="7" customWidth="1"/>
    <col min="7" max="7" width="4.5703125" customWidth="1"/>
    <col min="8" max="8" width="4.28515625" style="26" customWidth="1"/>
    <col min="9" max="9" width="7.42578125" customWidth="1"/>
    <col min="10" max="10" width="5.5703125" style="26" customWidth="1"/>
    <col min="11" max="11" width="6.42578125" customWidth="1"/>
    <col min="12" max="12" width="4.28515625" customWidth="1"/>
    <col min="13" max="13" width="5.85546875" style="26" customWidth="1"/>
    <col min="14" max="14" width="5.28515625" customWidth="1"/>
    <col min="15" max="15" width="5.5703125" customWidth="1"/>
    <col min="16" max="16" width="10.42578125" style="26" customWidth="1"/>
    <col min="17" max="17" width="4.140625" customWidth="1"/>
    <col min="18" max="18" width="6.85546875" style="26" customWidth="1"/>
    <col min="19" max="19" width="5.4257812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86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1" t="s">
        <v>73</v>
      </c>
      <c r="Q3" s="402"/>
      <c r="R3" s="399" t="s">
        <v>289</v>
      </c>
      <c r="S3" s="400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63</v>
      </c>
      <c r="B6" s="416"/>
      <c r="C6" s="416"/>
      <c r="D6" s="416"/>
      <c r="E6" s="417"/>
      <c r="F6" s="475" t="s">
        <v>58</v>
      </c>
      <c r="G6" s="475"/>
      <c r="H6" s="475" t="s">
        <v>64</v>
      </c>
      <c r="I6" s="475"/>
      <c r="J6" s="475" t="s">
        <v>65</v>
      </c>
      <c r="K6" s="475"/>
      <c r="L6" s="10"/>
      <c r="M6" s="475" t="s">
        <v>126</v>
      </c>
      <c r="N6" s="475"/>
      <c r="O6" s="10"/>
      <c r="P6" s="149" t="s">
        <v>62</v>
      </c>
      <c r="Q6" s="10"/>
      <c r="R6" s="475" t="s">
        <v>20</v>
      </c>
      <c r="S6" s="475"/>
    </row>
    <row r="7" spans="1:19" ht="13.5" thickBot="1">
      <c r="A7" s="161"/>
      <c r="B7" s="161"/>
      <c r="C7" s="161"/>
      <c r="D7" s="161"/>
      <c r="E7" s="161" t="s">
        <v>259</v>
      </c>
      <c r="F7" s="164">
        <f>SUM(F8:F40)</f>
        <v>1200</v>
      </c>
      <c r="G7" s="163"/>
      <c r="H7" s="164">
        <f>SUM(H8:H40)</f>
        <v>80</v>
      </c>
      <c r="I7" s="163"/>
      <c r="J7" s="164">
        <f>SUM(J8:J40)</f>
        <v>108</v>
      </c>
      <c r="K7" s="163"/>
      <c r="L7" s="10"/>
      <c r="M7" s="164">
        <f>SUM(M8:M40)</f>
        <v>0</v>
      </c>
      <c r="N7" s="163"/>
      <c r="O7" s="10"/>
      <c r="P7" s="164">
        <f>SUM(P8:P40)</f>
        <v>8</v>
      </c>
      <c r="Q7" s="10"/>
      <c r="R7" s="164">
        <f>SUM(R8:R40)</f>
        <v>79</v>
      </c>
      <c r="S7" s="163"/>
    </row>
    <row r="8" spans="1:19" s="32" customFormat="1" ht="11.25">
      <c r="A8" s="57" t="s">
        <v>150</v>
      </c>
      <c r="B8" s="114"/>
      <c r="C8" s="114"/>
      <c r="D8" s="114"/>
      <c r="E8" s="156"/>
      <c r="F8" s="160"/>
      <c r="G8" s="150"/>
      <c r="H8" s="166"/>
      <c r="I8" s="150"/>
      <c r="J8" s="166"/>
      <c r="K8" s="150"/>
      <c r="L8" s="150"/>
      <c r="M8" s="166"/>
      <c r="N8" s="150"/>
      <c r="O8" s="150"/>
      <c r="P8" s="166"/>
      <c r="Q8" s="150"/>
      <c r="R8" s="166"/>
      <c r="S8" s="150"/>
    </row>
    <row r="9" spans="1:19" s="2" customFormat="1" ht="13.5" customHeight="1">
      <c r="A9" s="160" t="s">
        <v>318</v>
      </c>
      <c r="B9" s="150"/>
      <c r="C9" s="150"/>
      <c r="D9" s="150"/>
      <c r="E9" s="107"/>
      <c r="F9" s="160">
        <v>60</v>
      </c>
      <c r="G9" s="107"/>
      <c r="H9" s="165">
        <v>4</v>
      </c>
      <c r="I9" s="107"/>
      <c r="J9" s="165">
        <v>12</v>
      </c>
      <c r="K9" s="107"/>
      <c r="L9" s="23"/>
      <c r="M9" s="165" t="s">
        <v>292</v>
      </c>
      <c r="N9" s="107"/>
      <c r="O9" s="23"/>
      <c r="P9" s="23">
        <v>2</v>
      </c>
      <c r="Q9" s="39"/>
      <c r="R9" s="165">
        <v>10</v>
      </c>
      <c r="S9" s="107"/>
    </row>
    <row r="10" spans="1:19" s="2" customFormat="1" ht="13.5" customHeight="1">
      <c r="A10" s="160" t="s">
        <v>319</v>
      </c>
      <c r="B10" s="150"/>
      <c r="C10" s="150"/>
      <c r="D10" s="150"/>
      <c r="E10" s="107"/>
      <c r="F10" s="160">
        <v>30</v>
      </c>
      <c r="G10" s="107"/>
      <c r="H10" s="165">
        <v>2</v>
      </c>
      <c r="I10" s="107"/>
      <c r="J10" s="165">
        <v>10</v>
      </c>
      <c r="K10" s="107"/>
      <c r="L10" s="23"/>
      <c r="M10" s="165" t="s">
        <v>292</v>
      </c>
      <c r="N10" s="107"/>
      <c r="O10" s="23"/>
      <c r="P10" s="23" t="s">
        <v>292</v>
      </c>
      <c r="Q10" s="39"/>
      <c r="R10" s="165">
        <v>10</v>
      </c>
      <c r="S10" s="107"/>
    </row>
    <row r="11" spans="1:19" s="32" customFormat="1" ht="11.25">
      <c r="A11" s="57" t="s">
        <v>152</v>
      </c>
      <c r="B11" s="114"/>
      <c r="C11" s="114"/>
      <c r="D11" s="114"/>
      <c r="E11" s="156"/>
      <c r="F11" s="160"/>
      <c r="G11" s="150"/>
      <c r="H11" s="166"/>
      <c r="I11" s="150"/>
      <c r="J11" s="166"/>
      <c r="K11" s="150"/>
      <c r="L11" s="150"/>
      <c r="M11" s="166"/>
      <c r="N11" s="150"/>
      <c r="O11" s="150"/>
      <c r="P11" s="166"/>
      <c r="Q11" s="150"/>
      <c r="R11" s="166"/>
      <c r="S11" s="150"/>
    </row>
    <row r="12" spans="1:19" s="2" customFormat="1" ht="13.5" customHeight="1">
      <c r="A12" s="160" t="s">
        <v>381</v>
      </c>
      <c r="B12" s="150"/>
      <c r="C12" s="150"/>
      <c r="D12" s="150"/>
      <c r="E12" s="107"/>
      <c r="F12" s="160">
        <v>60</v>
      </c>
      <c r="G12" s="107"/>
      <c r="H12" s="165">
        <v>4</v>
      </c>
      <c r="I12" s="107"/>
      <c r="J12" s="165">
        <v>2</v>
      </c>
      <c r="K12" s="107"/>
      <c r="L12" s="23"/>
      <c r="M12" s="165" t="s">
        <v>292</v>
      </c>
      <c r="N12" s="107"/>
      <c r="O12" s="23"/>
      <c r="P12" s="23" t="s">
        <v>292</v>
      </c>
      <c r="Q12" s="39"/>
      <c r="R12" s="165">
        <v>2</v>
      </c>
      <c r="S12" s="107"/>
    </row>
    <row r="13" spans="1:19" s="2" customFormat="1" ht="13.5" customHeight="1">
      <c r="A13" s="160" t="s">
        <v>382</v>
      </c>
      <c r="B13" s="150"/>
      <c r="C13" s="150"/>
      <c r="D13" s="150"/>
      <c r="E13" s="107"/>
      <c r="F13" s="160">
        <v>60</v>
      </c>
      <c r="G13" s="107"/>
      <c r="H13" s="165">
        <v>4</v>
      </c>
      <c r="I13" s="107"/>
      <c r="J13" s="165">
        <v>5</v>
      </c>
      <c r="K13" s="107"/>
      <c r="L13" s="23"/>
      <c r="M13" s="165" t="s">
        <v>292</v>
      </c>
      <c r="N13" s="107"/>
      <c r="O13" s="23"/>
      <c r="P13" s="23">
        <v>3</v>
      </c>
      <c r="Q13" s="39"/>
      <c r="R13" s="165">
        <v>2</v>
      </c>
      <c r="S13" s="107"/>
    </row>
    <row r="14" spans="1:19" s="32" customFormat="1" ht="11.25">
      <c r="A14" s="57" t="s">
        <v>161</v>
      </c>
      <c r="B14" s="114"/>
      <c r="C14" s="114"/>
      <c r="D14" s="114"/>
      <c r="E14" s="156"/>
      <c r="F14" s="160"/>
      <c r="G14" s="150"/>
      <c r="H14" s="166"/>
      <c r="I14" s="150"/>
      <c r="J14" s="166"/>
      <c r="K14" s="150"/>
      <c r="L14" s="150"/>
      <c r="M14" s="166"/>
      <c r="N14" s="150"/>
      <c r="O14" s="150"/>
      <c r="P14" s="166"/>
      <c r="Q14" s="150"/>
      <c r="R14" s="166"/>
      <c r="S14" s="150"/>
    </row>
    <row r="15" spans="1:19" s="2" customFormat="1" ht="13.5" customHeight="1">
      <c r="A15" s="160" t="s">
        <v>539</v>
      </c>
      <c r="B15" s="150"/>
      <c r="C15" s="150"/>
      <c r="D15" s="150"/>
      <c r="E15" s="107"/>
      <c r="F15" s="160">
        <v>60</v>
      </c>
      <c r="G15" s="107"/>
      <c r="H15" s="165">
        <v>4</v>
      </c>
      <c r="I15" s="107"/>
      <c r="J15" s="165">
        <v>4</v>
      </c>
      <c r="K15" s="107"/>
      <c r="L15" s="23"/>
      <c r="M15" s="165" t="s">
        <v>292</v>
      </c>
      <c r="N15" s="107"/>
      <c r="O15" s="23"/>
      <c r="P15" s="23" t="s">
        <v>292</v>
      </c>
      <c r="Q15" s="39"/>
      <c r="R15" s="165">
        <v>4</v>
      </c>
      <c r="S15" s="107"/>
    </row>
    <row r="16" spans="1:19" s="32" customFormat="1" ht="11.25">
      <c r="A16" s="57" t="s">
        <v>434</v>
      </c>
      <c r="B16" s="114"/>
      <c r="C16" s="114"/>
      <c r="D16" s="114"/>
      <c r="E16" s="156"/>
      <c r="F16" s="160"/>
      <c r="G16" s="150"/>
      <c r="H16" s="166"/>
      <c r="I16" s="150"/>
      <c r="J16" s="166"/>
      <c r="K16" s="150"/>
      <c r="L16" s="150"/>
      <c r="M16" s="166"/>
      <c r="N16" s="150"/>
      <c r="O16" s="150"/>
      <c r="P16" s="166"/>
      <c r="Q16" s="150"/>
      <c r="R16" s="166"/>
      <c r="S16" s="150"/>
    </row>
    <row r="17" spans="1:19" s="2" customFormat="1" ht="13.5" customHeight="1">
      <c r="A17" s="160" t="s">
        <v>456</v>
      </c>
      <c r="B17" s="150"/>
      <c r="C17" s="150"/>
      <c r="D17" s="150"/>
      <c r="E17" s="107"/>
      <c r="F17" s="160">
        <v>60</v>
      </c>
      <c r="G17" s="107"/>
      <c r="H17" s="165">
        <v>4</v>
      </c>
      <c r="I17" s="107"/>
      <c r="J17" s="165">
        <v>1</v>
      </c>
      <c r="K17" s="107"/>
      <c r="L17" s="23"/>
      <c r="M17" s="165" t="s">
        <v>292</v>
      </c>
      <c r="N17" s="107"/>
      <c r="O17" s="23"/>
      <c r="P17" s="23" t="s">
        <v>292</v>
      </c>
      <c r="Q17" s="39"/>
      <c r="R17" s="165">
        <v>1</v>
      </c>
      <c r="S17" s="107"/>
    </row>
    <row r="18" spans="1:19" s="2" customFormat="1" ht="13.5" customHeight="1">
      <c r="A18" s="160" t="s">
        <v>457</v>
      </c>
      <c r="B18" s="150"/>
      <c r="C18" s="150"/>
      <c r="D18" s="150"/>
      <c r="E18" s="107"/>
      <c r="F18" s="160">
        <v>60</v>
      </c>
      <c r="G18" s="107"/>
      <c r="H18" s="165">
        <v>2</v>
      </c>
      <c r="I18" s="107"/>
      <c r="J18" s="165">
        <v>1</v>
      </c>
      <c r="K18" s="107"/>
      <c r="L18" s="23"/>
      <c r="M18" s="165" t="s">
        <v>292</v>
      </c>
      <c r="N18" s="107"/>
      <c r="O18" s="23"/>
      <c r="P18" s="23" t="s">
        <v>292</v>
      </c>
      <c r="Q18" s="39"/>
      <c r="R18" s="165">
        <v>1</v>
      </c>
      <c r="S18" s="107"/>
    </row>
    <row r="19" spans="1:19" s="2" customFormat="1" ht="13.5" customHeight="1">
      <c r="A19" s="160" t="s">
        <v>458</v>
      </c>
      <c r="B19" s="150"/>
      <c r="C19" s="150"/>
      <c r="D19" s="150"/>
      <c r="E19" s="107"/>
      <c r="F19" s="160">
        <v>60</v>
      </c>
      <c r="G19" s="107"/>
      <c r="H19" s="165">
        <v>4</v>
      </c>
      <c r="I19" s="107"/>
      <c r="J19" s="165">
        <v>2</v>
      </c>
      <c r="K19" s="107"/>
      <c r="L19" s="23"/>
      <c r="M19" s="165" t="s">
        <v>292</v>
      </c>
      <c r="N19" s="107"/>
      <c r="O19" s="23"/>
      <c r="P19" s="23" t="s">
        <v>292</v>
      </c>
      <c r="Q19" s="39"/>
      <c r="R19" s="165">
        <v>2</v>
      </c>
      <c r="S19" s="107"/>
    </row>
    <row r="20" spans="1:19" s="32" customFormat="1" ht="11.25">
      <c r="A20" s="57" t="s">
        <v>916</v>
      </c>
      <c r="B20" s="114"/>
      <c r="C20" s="114"/>
      <c r="D20" s="114"/>
      <c r="E20" s="156"/>
      <c r="F20" s="160"/>
      <c r="G20" s="150"/>
      <c r="H20" s="166"/>
      <c r="I20" s="150"/>
      <c r="J20" s="166"/>
      <c r="K20" s="150"/>
      <c r="L20" s="150"/>
      <c r="M20" s="166"/>
      <c r="N20" s="150"/>
      <c r="O20" s="150"/>
      <c r="P20" s="166"/>
      <c r="Q20" s="150"/>
      <c r="R20" s="166"/>
      <c r="S20" s="150"/>
    </row>
    <row r="21" spans="1:19" s="2" customFormat="1" ht="13.5" customHeight="1">
      <c r="A21" s="160" t="s">
        <v>941</v>
      </c>
      <c r="B21" s="150"/>
      <c r="C21" s="150"/>
      <c r="D21" s="150"/>
      <c r="E21" s="107"/>
      <c r="F21" s="160">
        <v>60</v>
      </c>
      <c r="G21" s="107"/>
      <c r="H21" s="165">
        <v>4</v>
      </c>
      <c r="I21" s="107"/>
      <c r="J21" s="165">
        <v>1</v>
      </c>
      <c r="K21" s="107"/>
      <c r="L21" s="23"/>
      <c r="M21" s="165" t="s">
        <v>292</v>
      </c>
      <c r="N21" s="107"/>
      <c r="O21" s="23"/>
      <c r="P21" s="23" t="s">
        <v>292</v>
      </c>
      <c r="Q21" s="39"/>
      <c r="R21" s="165">
        <v>1</v>
      </c>
      <c r="S21" s="107"/>
    </row>
    <row r="22" spans="1:19" s="2" customFormat="1" ht="13.5" customHeight="1">
      <c r="A22" s="160" t="s">
        <v>942</v>
      </c>
      <c r="B22" s="150"/>
      <c r="C22" s="150"/>
      <c r="D22" s="150"/>
      <c r="E22" s="107"/>
      <c r="F22" s="160">
        <v>60</v>
      </c>
      <c r="G22" s="107"/>
      <c r="H22" s="165">
        <v>4</v>
      </c>
      <c r="I22" s="107"/>
      <c r="J22" s="165">
        <v>1</v>
      </c>
      <c r="K22" s="107"/>
      <c r="L22" s="23"/>
      <c r="M22" s="165" t="s">
        <v>292</v>
      </c>
      <c r="N22" s="107"/>
      <c r="O22" s="23"/>
      <c r="P22" s="23" t="s">
        <v>292</v>
      </c>
      <c r="Q22" s="39"/>
      <c r="R22" s="165">
        <v>1</v>
      </c>
      <c r="S22" s="107"/>
    </row>
    <row r="23" spans="1:19" s="2" customFormat="1" ht="13.5" customHeight="1">
      <c r="A23" s="160" t="s">
        <v>943</v>
      </c>
      <c r="B23" s="150"/>
      <c r="C23" s="150"/>
      <c r="D23" s="150"/>
      <c r="E23" s="107"/>
      <c r="F23" s="160">
        <v>60</v>
      </c>
      <c r="G23" s="107"/>
      <c r="H23" s="165">
        <v>4</v>
      </c>
      <c r="I23" s="107"/>
      <c r="J23" s="165">
        <v>6</v>
      </c>
      <c r="K23" s="107"/>
      <c r="L23" s="23"/>
      <c r="M23" s="165" t="s">
        <v>292</v>
      </c>
      <c r="N23" s="107"/>
      <c r="O23" s="23"/>
      <c r="P23" s="23" t="s">
        <v>292</v>
      </c>
      <c r="Q23" s="39"/>
      <c r="R23" s="165">
        <v>6</v>
      </c>
      <c r="S23" s="107"/>
    </row>
    <row r="24" spans="1:19" s="2" customFormat="1" ht="13.5" customHeight="1">
      <c r="A24" s="160" t="s">
        <v>944</v>
      </c>
      <c r="B24" s="150"/>
      <c r="C24" s="150"/>
      <c r="D24" s="150"/>
      <c r="E24" s="107"/>
      <c r="F24" s="160">
        <v>60</v>
      </c>
      <c r="G24" s="107"/>
      <c r="H24" s="165">
        <v>4</v>
      </c>
      <c r="I24" s="107"/>
      <c r="J24" s="165">
        <v>1</v>
      </c>
      <c r="K24" s="107"/>
      <c r="L24" s="23"/>
      <c r="M24" s="165" t="s">
        <v>292</v>
      </c>
      <c r="N24" s="107"/>
      <c r="O24" s="23"/>
      <c r="P24" s="23" t="s">
        <v>292</v>
      </c>
      <c r="Q24" s="39"/>
      <c r="R24" s="165">
        <v>1</v>
      </c>
      <c r="S24" s="107"/>
    </row>
    <row r="25" spans="1:19" s="32" customFormat="1" ht="11.25">
      <c r="A25" s="57" t="s">
        <v>558</v>
      </c>
      <c r="B25" s="114"/>
      <c r="C25" s="114"/>
      <c r="D25" s="114"/>
      <c r="E25" s="156"/>
      <c r="F25" s="160"/>
      <c r="G25" s="150"/>
      <c r="H25" s="166"/>
      <c r="I25" s="150"/>
      <c r="J25" s="166"/>
      <c r="K25" s="150"/>
      <c r="L25" s="150"/>
      <c r="M25" s="166"/>
      <c r="N25" s="150"/>
      <c r="O25" s="150"/>
      <c r="P25" s="166"/>
      <c r="Q25" s="150"/>
      <c r="R25" s="166"/>
      <c r="S25" s="150"/>
    </row>
    <row r="26" spans="1:19" s="2" customFormat="1" ht="13.5" customHeight="1">
      <c r="A26" s="160" t="s">
        <v>584</v>
      </c>
      <c r="B26" s="150"/>
      <c r="C26" s="150"/>
      <c r="D26" s="150"/>
      <c r="E26" s="107"/>
      <c r="F26" s="160">
        <v>60</v>
      </c>
      <c r="G26" s="107"/>
      <c r="H26" s="165">
        <v>4</v>
      </c>
      <c r="I26" s="107"/>
      <c r="J26" s="165">
        <v>8</v>
      </c>
      <c r="K26" s="107"/>
      <c r="L26" s="23"/>
      <c r="M26" s="165" t="s">
        <v>292</v>
      </c>
      <c r="N26" s="107"/>
      <c r="O26" s="23"/>
      <c r="P26" s="23">
        <v>3</v>
      </c>
      <c r="Q26" s="39"/>
      <c r="R26" s="165">
        <v>5</v>
      </c>
      <c r="S26" s="107"/>
    </row>
    <row r="27" spans="1:19" s="32" customFormat="1" ht="11.25">
      <c r="A27" s="57" t="s">
        <v>1011</v>
      </c>
      <c r="B27" s="114"/>
      <c r="C27" s="114"/>
      <c r="D27" s="114"/>
      <c r="E27" s="156"/>
      <c r="F27" s="160"/>
      <c r="G27" s="150"/>
      <c r="H27" s="166"/>
      <c r="I27" s="150"/>
      <c r="J27" s="166"/>
      <c r="K27" s="150"/>
      <c r="L27" s="150"/>
      <c r="M27" s="166"/>
      <c r="N27" s="150"/>
      <c r="O27" s="150"/>
      <c r="P27" s="166"/>
      <c r="Q27" s="150"/>
      <c r="R27" s="166"/>
      <c r="S27" s="150"/>
    </row>
    <row r="28" spans="1:19" s="2" customFormat="1" ht="13.5" customHeight="1">
      <c r="A28" s="160" t="s">
        <v>931</v>
      </c>
      <c r="B28" s="150"/>
      <c r="C28" s="150"/>
      <c r="D28" s="150"/>
      <c r="E28" s="107"/>
      <c r="F28" s="160">
        <v>60</v>
      </c>
      <c r="G28" s="107"/>
      <c r="H28" s="165">
        <v>4</v>
      </c>
      <c r="I28" s="107"/>
      <c r="J28" s="165">
        <v>2</v>
      </c>
      <c r="K28" s="107"/>
      <c r="L28" s="23"/>
      <c r="M28" s="165" t="s">
        <v>292</v>
      </c>
      <c r="N28" s="107"/>
      <c r="O28" s="23"/>
      <c r="P28" s="23" t="s">
        <v>292</v>
      </c>
      <c r="Q28" s="39"/>
      <c r="R28" s="165">
        <v>2</v>
      </c>
      <c r="S28" s="107"/>
    </row>
    <row r="29" spans="1:19" s="32" customFormat="1" ht="11.25">
      <c r="A29" s="57" t="s">
        <v>849</v>
      </c>
      <c r="B29" s="114"/>
      <c r="C29" s="114"/>
      <c r="D29" s="114"/>
      <c r="E29" s="156"/>
      <c r="F29" s="160"/>
      <c r="G29" s="150"/>
      <c r="H29" s="166"/>
      <c r="I29" s="150"/>
      <c r="J29" s="166"/>
      <c r="K29" s="150"/>
      <c r="L29" s="150"/>
      <c r="M29" s="166"/>
      <c r="N29" s="150"/>
      <c r="O29" s="150"/>
      <c r="P29" s="166"/>
      <c r="Q29" s="150"/>
      <c r="R29" s="166"/>
      <c r="S29" s="150"/>
    </row>
    <row r="30" spans="1:19" s="2" customFormat="1" ht="13.5" customHeight="1">
      <c r="A30" s="160" t="s">
        <v>866</v>
      </c>
      <c r="B30" s="150"/>
      <c r="C30" s="150"/>
      <c r="D30" s="150"/>
      <c r="E30" s="107"/>
      <c r="F30" s="160">
        <v>60</v>
      </c>
      <c r="G30" s="107"/>
      <c r="H30" s="165">
        <v>4</v>
      </c>
      <c r="I30" s="107"/>
      <c r="J30" s="165">
        <v>6</v>
      </c>
      <c r="K30" s="107"/>
      <c r="L30" s="23"/>
      <c r="M30" s="165" t="s">
        <v>292</v>
      </c>
      <c r="N30" s="107"/>
      <c r="O30" s="23"/>
      <c r="P30" s="23" t="s">
        <v>292</v>
      </c>
      <c r="Q30" s="39"/>
      <c r="R30" s="165">
        <v>6</v>
      </c>
      <c r="S30" s="107"/>
    </row>
    <row r="31" spans="1:19" s="32" customFormat="1" ht="11.25">
      <c r="A31" s="57" t="s">
        <v>708</v>
      </c>
      <c r="B31" s="114"/>
      <c r="C31" s="114"/>
      <c r="D31" s="114"/>
      <c r="E31" s="156"/>
      <c r="F31" s="160"/>
      <c r="G31" s="150"/>
      <c r="H31" s="166"/>
      <c r="I31" s="150"/>
      <c r="J31" s="166"/>
      <c r="K31" s="150"/>
      <c r="L31" s="150"/>
      <c r="M31" s="166"/>
      <c r="N31" s="150"/>
      <c r="O31" s="150"/>
      <c r="P31" s="166"/>
      <c r="Q31" s="150"/>
      <c r="R31" s="166"/>
      <c r="S31" s="150"/>
    </row>
    <row r="32" spans="1:19" s="2" customFormat="1" ht="13.5" customHeight="1">
      <c r="A32" s="160" t="s">
        <v>451</v>
      </c>
      <c r="B32" s="150"/>
      <c r="C32" s="150"/>
      <c r="D32" s="150"/>
      <c r="E32" s="107"/>
      <c r="F32" s="160">
        <v>60</v>
      </c>
      <c r="G32" s="107"/>
      <c r="H32" s="165">
        <v>4</v>
      </c>
      <c r="I32" s="107"/>
      <c r="J32" s="165">
        <v>36</v>
      </c>
      <c r="K32" s="107"/>
      <c r="L32" s="23"/>
      <c r="M32" s="165" t="s">
        <v>292</v>
      </c>
      <c r="N32" s="107"/>
      <c r="O32" s="23"/>
      <c r="P32" s="23" t="s">
        <v>292</v>
      </c>
      <c r="Q32" s="39"/>
      <c r="R32" s="165">
        <v>15</v>
      </c>
      <c r="S32" s="107"/>
    </row>
    <row r="33" spans="1:19" s="2" customFormat="1" ht="13.5" customHeight="1">
      <c r="A33" s="160" t="s">
        <v>724</v>
      </c>
      <c r="B33" s="150"/>
      <c r="C33" s="150"/>
      <c r="D33" s="150"/>
      <c r="E33" s="107"/>
      <c r="F33" s="160">
        <v>60</v>
      </c>
      <c r="G33" s="107"/>
      <c r="H33" s="165">
        <v>4</v>
      </c>
      <c r="I33" s="107"/>
      <c r="J33" s="165">
        <v>2</v>
      </c>
      <c r="K33" s="107"/>
      <c r="L33" s="23"/>
      <c r="M33" s="165" t="s">
        <v>292</v>
      </c>
      <c r="N33" s="107"/>
      <c r="O33" s="23"/>
      <c r="P33" s="23" t="s">
        <v>292</v>
      </c>
      <c r="Q33" s="39"/>
      <c r="R33" s="165">
        <v>2</v>
      </c>
      <c r="S33" s="107"/>
    </row>
    <row r="34" spans="1:19" s="32" customFormat="1" ht="11.25">
      <c r="A34" s="57" t="s">
        <v>1059</v>
      </c>
      <c r="B34" s="114"/>
      <c r="C34" s="114"/>
      <c r="D34" s="114"/>
      <c r="E34" s="156"/>
      <c r="F34" s="160"/>
      <c r="G34" s="150"/>
      <c r="H34" s="166"/>
      <c r="I34" s="150"/>
      <c r="J34" s="166"/>
      <c r="K34" s="150"/>
      <c r="L34" s="150"/>
      <c r="M34" s="166"/>
      <c r="N34" s="150"/>
      <c r="O34" s="150"/>
      <c r="P34" s="166"/>
      <c r="Q34" s="150"/>
      <c r="R34" s="166"/>
      <c r="S34" s="150"/>
    </row>
    <row r="35" spans="1:19" s="2" customFormat="1" ht="13.5" customHeight="1">
      <c r="A35" s="160" t="s">
        <v>1067</v>
      </c>
      <c r="B35" s="150"/>
      <c r="C35" s="150"/>
      <c r="D35" s="150"/>
      <c r="E35" s="107"/>
      <c r="F35" s="160">
        <v>60</v>
      </c>
      <c r="G35" s="107"/>
      <c r="H35" s="165">
        <v>4</v>
      </c>
      <c r="I35" s="107"/>
      <c r="J35" s="165">
        <v>1</v>
      </c>
      <c r="K35" s="107"/>
      <c r="L35" s="23"/>
      <c r="M35" s="165" t="s">
        <v>292</v>
      </c>
      <c r="N35" s="107"/>
      <c r="O35" s="23"/>
      <c r="P35" s="23" t="s">
        <v>292</v>
      </c>
      <c r="Q35" s="39"/>
      <c r="R35" s="165">
        <v>1</v>
      </c>
      <c r="S35" s="107"/>
    </row>
    <row r="36" spans="1:19" s="2" customFormat="1" ht="13.5" customHeight="1">
      <c r="A36" s="160" t="s">
        <v>1068</v>
      </c>
      <c r="B36" s="150"/>
      <c r="C36" s="150"/>
      <c r="D36" s="150"/>
      <c r="E36" s="107"/>
      <c r="F36" s="160">
        <v>30</v>
      </c>
      <c r="G36" s="107"/>
      <c r="H36" s="165">
        <v>4</v>
      </c>
      <c r="I36" s="107"/>
      <c r="J36" s="165">
        <v>1</v>
      </c>
      <c r="K36" s="107"/>
      <c r="L36" s="23"/>
      <c r="M36" s="165" t="s">
        <v>292</v>
      </c>
      <c r="N36" s="107"/>
      <c r="O36" s="23"/>
      <c r="P36" s="23" t="s">
        <v>292</v>
      </c>
      <c r="Q36" s="39"/>
      <c r="R36" s="165">
        <v>1</v>
      </c>
      <c r="S36" s="107"/>
    </row>
    <row r="37" spans="1:19" s="32" customFormat="1" ht="11.25">
      <c r="A37" s="57" t="s">
        <v>173</v>
      </c>
      <c r="B37" s="114"/>
      <c r="C37" s="114"/>
      <c r="D37" s="114"/>
      <c r="E37" s="156"/>
      <c r="F37" s="160"/>
      <c r="G37" s="150"/>
      <c r="H37" s="166"/>
      <c r="I37" s="150"/>
      <c r="J37" s="166"/>
      <c r="K37" s="150"/>
      <c r="L37" s="150"/>
      <c r="M37" s="166"/>
      <c r="N37" s="150"/>
      <c r="O37" s="150"/>
      <c r="P37" s="166"/>
      <c r="Q37" s="150"/>
      <c r="R37" s="166"/>
      <c r="S37" s="150"/>
    </row>
    <row r="38" spans="1:19" s="2" customFormat="1" ht="13.5" customHeight="1">
      <c r="A38" s="160" t="s">
        <v>486</v>
      </c>
      <c r="B38" s="150"/>
      <c r="C38" s="150"/>
      <c r="D38" s="150"/>
      <c r="E38" s="107"/>
      <c r="F38" s="160">
        <v>60</v>
      </c>
      <c r="G38" s="107"/>
      <c r="H38" s="165">
        <v>4</v>
      </c>
      <c r="I38" s="107"/>
      <c r="J38" s="165">
        <v>5</v>
      </c>
      <c r="K38" s="107"/>
      <c r="L38" s="23"/>
      <c r="M38" s="165" t="s">
        <v>292</v>
      </c>
      <c r="N38" s="107"/>
      <c r="O38" s="23"/>
      <c r="P38" s="23" t="s">
        <v>292</v>
      </c>
      <c r="Q38" s="39"/>
      <c r="R38" s="165">
        <v>5</v>
      </c>
      <c r="S38" s="107"/>
    </row>
    <row r="39" spans="1:19" s="32" customFormat="1" ht="11.25">
      <c r="A39" s="57" t="s">
        <v>491</v>
      </c>
      <c r="B39" s="114"/>
      <c r="C39" s="114"/>
      <c r="D39" s="114"/>
      <c r="E39" s="156"/>
      <c r="F39" s="160"/>
      <c r="G39" s="150"/>
      <c r="H39" s="166"/>
      <c r="I39" s="150"/>
      <c r="J39" s="166"/>
      <c r="K39" s="150"/>
      <c r="L39" s="150"/>
      <c r="M39" s="166"/>
      <c r="N39" s="150"/>
      <c r="O39" s="150"/>
      <c r="P39" s="166"/>
      <c r="Q39" s="150"/>
      <c r="R39" s="166"/>
      <c r="S39" s="150"/>
    </row>
    <row r="40" spans="1:19" s="2" customFormat="1" ht="13.5" customHeight="1">
      <c r="A40" s="160" t="s">
        <v>539</v>
      </c>
      <c r="B40" s="150"/>
      <c r="C40" s="150"/>
      <c r="D40" s="150"/>
      <c r="E40" s="107"/>
      <c r="F40" s="160">
        <v>60</v>
      </c>
      <c r="G40" s="107"/>
      <c r="H40" s="165">
        <v>4</v>
      </c>
      <c r="I40" s="107"/>
      <c r="J40" s="165">
        <v>1</v>
      </c>
      <c r="K40" s="107"/>
      <c r="L40" s="23"/>
      <c r="M40" s="165" t="s">
        <v>292</v>
      </c>
      <c r="N40" s="107"/>
      <c r="O40" s="23"/>
      <c r="P40" s="23" t="s">
        <v>292</v>
      </c>
      <c r="Q40" s="39"/>
      <c r="R40" s="165">
        <v>1</v>
      </c>
      <c r="S40" s="107"/>
    </row>
  </sheetData>
  <mergeCells count="13">
    <mergeCell ref="A4:S5"/>
    <mergeCell ref="R6:S6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phoneticPr fontId="10" type="noConversion"/>
  <conditionalFormatting sqref="J9:K10 J12:K13 J15:K15 J17:K19 J21:K24 J26:K26 J28:K28 J30:K30 J32:K33 J35:K36 J38:K38 J40:K40">
    <cfRule type="cellIs" dxfId="1" priority="1" stopIfTrue="1" operator="notEqual">
      <formula>M9+P9+R9</formula>
    </cfRule>
  </conditionalFormatting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7"/>
  <sheetViews>
    <sheetView workbookViewId="0">
      <selection activeCell="R108" sqref="R108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9.85546875" customWidth="1"/>
    <col min="6" max="6" width="5.85546875" style="26" customWidth="1"/>
    <col min="7" max="7" width="5.85546875" customWidth="1"/>
    <col min="8" max="8" width="5.5703125" style="26" customWidth="1"/>
    <col min="9" max="9" width="7.42578125" customWidth="1"/>
    <col min="10" max="10" width="5.5703125" style="26" customWidth="1"/>
    <col min="11" max="11" width="6.42578125" customWidth="1"/>
    <col min="12" max="12" width="2.42578125" customWidth="1"/>
    <col min="13" max="13" width="5.85546875" style="26" customWidth="1"/>
    <col min="14" max="14" width="5.28515625" customWidth="1"/>
    <col min="15" max="15" width="5.5703125" customWidth="1"/>
    <col min="16" max="16" width="10.42578125" style="26" customWidth="1"/>
    <col min="17" max="17" width="4.140625" customWidth="1"/>
    <col min="18" max="18" width="6.85546875" style="26" customWidth="1"/>
    <col min="19" max="19" width="5.4257812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61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1" t="s">
        <v>73</v>
      </c>
      <c r="Q3" s="402"/>
      <c r="R3" s="399" t="s">
        <v>289</v>
      </c>
      <c r="S3" s="400"/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63</v>
      </c>
      <c r="B6" s="416"/>
      <c r="C6" s="416"/>
      <c r="D6" s="416"/>
      <c r="E6" s="417"/>
      <c r="F6" s="475" t="s">
        <v>58</v>
      </c>
      <c r="G6" s="475"/>
      <c r="H6" s="475" t="s">
        <v>64</v>
      </c>
      <c r="I6" s="475"/>
      <c r="J6" s="475" t="s">
        <v>65</v>
      </c>
      <c r="K6" s="475"/>
      <c r="L6" s="10"/>
      <c r="M6" s="475" t="s">
        <v>126</v>
      </c>
      <c r="N6" s="475"/>
      <c r="O6" s="10"/>
      <c r="P6" s="149" t="s">
        <v>62</v>
      </c>
      <c r="Q6" s="10"/>
      <c r="R6" s="475" t="s">
        <v>20</v>
      </c>
      <c r="S6" s="475"/>
    </row>
    <row r="7" spans="1:19" ht="13.5" thickBot="1">
      <c r="A7" s="164"/>
      <c r="B7" s="167"/>
      <c r="C7" s="167"/>
      <c r="D7" s="167"/>
      <c r="E7" s="168" t="s">
        <v>259</v>
      </c>
      <c r="F7" s="162">
        <f>SUM(F8:F129)</f>
        <v>4639</v>
      </c>
      <c r="G7" s="29"/>
      <c r="H7" s="162">
        <f>SUM(H8:H129)</f>
        <v>329</v>
      </c>
      <c r="I7" s="29"/>
      <c r="J7" s="162">
        <f>SUM(J8:J129)</f>
        <v>3024</v>
      </c>
      <c r="K7" s="29"/>
      <c r="L7" s="31"/>
      <c r="M7" s="162">
        <f>SUM(M8:M129)</f>
        <v>510</v>
      </c>
      <c r="N7" s="29"/>
      <c r="O7" s="31"/>
      <c r="P7" s="162">
        <f>SUM(P8:P129)</f>
        <v>1037</v>
      </c>
      <c r="Q7" s="31"/>
      <c r="R7" s="162">
        <f>SUM(R8:R129)</f>
        <v>1477</v>
      </c>
      <c r="S7" s="29"/>
    </row>
    <row r="8" spans="1:19" s="32" customFormat="1" ht="11.25">
      <c r="A8" s="57" t="s">
        <v>150</v>
      </c>
      <c r="B8" s="114"/>
      <c r="C8" s="114"/>
      <c r="D8" s="114"/>
      <c r="E8" s="156"/>
      <c r="F8" s="165"/>
      <c r="G8" s="150"/>
      <c r="H8" s="166"/>
      <c r="I8" s="150"/>
      <c r="J8" s="166"/>
      <c r="K8" s="150"/>
      <c r="L8" s="150"/>
      <c r="M8" s="166"/>
      <c r="N8" s="150"/>
      <c r="O8" s="150"/>
      <c r="P8" s="166"/>
      <c r="Q8" s="150"/>
      <c r="R8" s="166"/>
      <c r="S8" s="150"/>
    </row>
    <row r="9" spans="1:19" s="2" customFormat="1" ht="13.5" customHeight="1">
      <c r="A9" s="160" t="s">
        <v>320</v>
      </c>
      <c r="B9" s="150"/>
      <c r="C9" s="150"/>
      <c r="D9" s="150"/>
      <c r="E9" s="107"/>
      <c r="F9" s="165">
        <v>90</v>
      </c>
      <c r="G9" s="107"/>
      <c r="H9" s="165">
        <v>6</v>
      </c>
      <c r="I9" s="107"/>
      <c r="J9" s="165">
        <v>30</v>
      </c>
      <c r="K9" s="107"/>
      <c r="L9" s="23"/>
      <c r="M9" s="165">
        <v>3</v>
      </c>
      <c r="N9" s="107"/>
      <c r="O9" s="23"/>
      <c r="P9" s="23">
        <v>7</v>
      </c>
      <c r="Q9" s="39"/>
      <c r="R9" s="165">
        <v>20</v>
      </c>
      <c r="S9" s="107"/>
    </row>
    <row r="10" spans="1:19" s="2" customFormat="1" ht="13.5" customHeight="1">
      <c r="A10" s="160" t="s">
        <v>321</v>
      </c>
      <c r="B10" s="150"/>
      <c r="C10" s="150"/>
      <c r="D10" s="150"/>
      <c r="E10" s="107"/>
      <c r="F10" s="165">
        <v>75</v>
      </c>
      <c r="G10" s="107"/>
      <c r="H10" s="165">
        <v>5</v>
      </c>
      <c r="I10" s="107"/>
      <c r="J10" s="165">
        <v>75</v>
      </c>
      <c r="K10" s="107"/>
      <c r="L10" s="23"/>
      <c r="M10" s="165">
        <v>6</v>
      </c>
      <c r="N10" s="107"/>
      <c r="O10" s="23"/>
      <c r="P10" s="23">
        <v>6</v>
      </c>
      <c r="Q10" s="39"/>
      <c r="R10" s="165">
        <v>63</v>
      </c>
      <c r="S10" s="107"/>
    </row>
    <row r="11" spans="1:19" s="32" customFormat="1" ht="11.25">
      <c r="A11" s="57" t="s">
        <v>731</v>
      </c>
      <c r="B11" s="114"/>
      <c r="C11" s="114"/>
      <c r="D11" s="114"/>
      <c r="E11" s="156"/>
      <c r="F11" s="165"/>
      <c r="G11" s="150"/>
      <c r="H11" s="166"/>
      <c r="I11" s="150"/>
      <c r="J11" s="166"/>
      <c r="K11" s="150"/>
      <c r="L11" s="150"/>
      <c r="M11" s="166"/>
      <c r="N11" s="150"/>
      <c r="O11" s="150"/>
      <c r="P11" s="166"/>
      <c r="Q11" s="150"/>
      <c r="R11" s="166"/>
      <c r="S11" s="150"/>
    </row>
    <row r="12" spans="1:19" s="2" customFormat="1" ht="13.5" customHeight="1">
      <c r="A12" s="160" t="s">
        <v>738</v>
      </c>
      <c r="B12" s="150"/>
      <c r="C12" s="150"/>
      <c r="D12" s="150"/>
      <c r="E12" s="107"/>
      <c r="F12" s="165">
        <v>60</v>
      </c>
      <c r="G12" s="107"/>
      <c r="H12" s="165">
        <v>4</v>
      </c>
      <c r="I12" s="107"/>
      <c r="J12" s="165">
        <v>76</v>
      </c>
      <c r="K12" s="107"/>
      <c r="L12" s="23"/>
      <c r="M12" s="165">
        <v>5</v>
      </c>
      <c r="N12" s="107"/>
      <c r="O12" s="23"/>
      <c r="P12" s="23">
        <v>52</v>
      </c>
      <c r="Q12" s="39"/>
      <c r="R12" s="165">
        <v>19</v>
      </c>
      <c r="S12" s="107"/>
    </row>
    <row r="13" spans="1:19" s="2" customFormat="1" ht="13.5" customHeight="1">
      <c r="A13" s="160" t="s">
        <v>739</v>
      </c>
      <c r="B13" s="150"/>
      <c r="C13" s="150"/>
      <c r="D13" s="150"/>
      <c r="E13" s="107"/>
      <c r="F13" s="165">
        <v>60</v>
      </c>
      <c r="G13" s="107"/>
      <c r="H13" s="165">
        <v>4</v>
      </c>
      <c r="I13" s="107"/>
      <c r="J13" s="165">
        <v>79</v>
      </c>
      <c r="K13" s="107"/>
      <c r="L13" s="23"/>
      <c r="M13" s="165">
        <v>2</v>
      </c>
      <c r="N13" s="107"/>
      <c r="O13" s="23"/>
      <c r="P13" s="23">
        <v>35</v>
      </c>
      <c r="Q13" s="39"/>
      <c r="R13" s="165">
        <v>42</v>
      </c>
      <c r="S13" s="107"/>
    </row>
    <row r="14" spans="1:19" s="2" customFormat="1" ht="13.5" customHeight="1">
      <c r="A14" s="160" t="s">
        <v>740</v>
      </c>
      <c r="B14" s="150"/>
      <c r="C14" s="150"/>
      <c r="D14" s="150"/>
      <c r="E14" s="107"/>
      <c r="F14" s="165">
        <v>60</v>
      </c>
      <c r="G14" s="107"/>
      <c r="H14" s="165">
        <v>4</v>
      </c>
      <c r="I14" s="107"/>
      <c r="J14" s="165">
        <v>59</v>
      </c>
      <c r="K14" s="107"/>
      <c r="L14" s="23"/>
      <c r="M14" s="165">
        <v>5</v>
      </c>
      <c r="N14" s="107"/>
      <c r="O14" s="23"/>
      <c r="P14" s="23">
        <v>21</v>
      </c>
      <c r="Q14" s="39"/>
      <c r="R14" s="165">
        <v>33</v>
      </c>
      <c r="S14" s="107"/>
    </row>
    <row r="15" spans="1:19" s="32" customFormat="1" ht="11.25">
      <c r="A15" s="57" t="s">
        <v>152</v>
      </c>
      <c r="B15" s="114"/>
      <c r="C15" s="114"/>
      <c r="D15" s="114"/>
      <c r="E15" s="156"/>
      <c r="F15" s="165"/>
      <c r="G15" s="150"/>
      <c r="H15" s="166"/>
      <c r="I15" s="150"/>
      <c r="J15" s="166"/>
      <c r="K15" s="150"/>
      <c r="L15" s="150"/>
      <c r="M15" s="166"/>
      <c r="N15" s="150"/>
      <c r="O15" s="150"/>
      <c r="P15" s="166"/>
      <c r="Q15" s="150"/>
      <c r="R15" s="166"/>
      <c r="S15" s="150"/>
    </row>
    <row r="16" spans="1:19" s="2" customFormat="1" ht="13.5" customHeight="1">
      <c r="A16" s="160" t="s">
        <v>383</v>
      </c>
      <c r="B16" s="150"/>
      <c r="C16" s="150"/>
      <c r="D16" s="150"/>
      <c r="E16" s="107"/>
      <c r="F16" s="165">
        <v>60</v>
      </c>
      <c r="G16" s="107"/>
      <c r="H16" s="165">
        <v>4</v>
      </c>
      <c r="I16" s="107"/>
      <c r="J16" s="165">
        <v>5</v>
      </c>
      <c r="K16" s="107"/>
      <c r="L16" s="23"/>
      <c r="M16" s="165">
        <v>2</v>
      </c>
      <c r="N16" s="107"/>
      <c r="O16" s="23"/>
      <c r="P16" s="23" t="s">
        <v>292</v>
      </c>
      <c r="Q16" s="39"/>
      <c r="R16" s="165">
        <v>3</v>
      </c>
      <c r="S16" s="107"/>
    </row>
    <row r="17" spans="1:19" s="32" customFormat="1" ht="11.25">
      <c r="A17" s="57" t="s">
        <v>159</v>
      </c>
      <c r="B17" s="114"/>
      <c r="C17" s="114"/>
      <c r="D17" s="114"/>
      <c r="E17" s="156"/>
      <c r="F17" s="165"/>
      <c r="G17" s="150"/>
      <c r="H17" s="166"/>
      <c r="I17" s="150"/>
      <c r="J17" s="166"/>
      <c r="K17" s="150"/>
      <c r="L17" s="150"/>
      <c r="M17" s="166"/>
      <c r="N17" s="150"/>
      <c r="O17" s="150"/>
      <c r="P17" s="166"/>
      <c r="Q17" s="150"/>
      <c r="R17" s="166"/>
      <c r="S17" s="150"/>
    </row>
    <row r="18" spans="1:19" s="2" customFormat="1" ht="13.5" customHeight="1">
      <c r="A18" s="160" t="s">
        <v>430</v>
      </c>
      <c r="B18" s="150"/>
      <c r="C18" s="150"/>
      <c r="D18" s="150"/>
      <c r="E18" s="107"/>
      <c r="F18" s="165">
        <v>60</v>
      </c>
      <c r="G18" s="107"/>
      <c r="H18" s="165">
        <v>4</v>
      </c>
      <c r="I18" s="107"/>
      <c r="J18" s="165">
        <v>28</v>
      </c>
      <c r="K18" s="107"/>
      <c r="L18" s="23"/>
      <c r="M18" s="165">
        <v>3</v>
      </c>
      <c r="N18" s="107"/>
      <c r="O18" s="23"/>
      <c r="P18" s="23">
        <v>1</v>
      </c>
      <c r="Q18" s="39"/>
      <c r="R18" s="165">
        <v>24</v>
      </c>
      <c r="S18" s="107"/>
    </row>
    <row r="19" spans="1:19" s="2" customFormat="1" ht="13.5" customHeight="1">
      <c r="A19" s="160" t="s">
        <v>431</v>
      </c>
      <c r="B19" s="150"/>
      <c r="C19" s="150"/>
      <c r="D19" s="150"/>
      <c r="E19" s="107"/>
      <c r="F19" s="165">
        <v>60</v>
      </c>
      <c r="G19" s="107"/>
      <c r="H19" s="165">
        <v>4</v>
      </c>
      <c r="I19" s="107"/>
      <c r="J19" s="165">
        <v>3</v>
      </c>
      <c r="K19" s="107"/>
      <c r="L19" s="23"/>
      <c r="M19" s="165">
        <v>1</v>
      </c>
      <c r="N19" s="107"/>
      <c r="O19" s="23"/>
      <c r="P19" s="23" t="s">
        <v>292</v>
      </c>
      <c r="Q19" s="39"/>
      <c r="R19" s="165">
        <v>2</v>
      </c>
      <c r="S19" s="107"/>
    </row>
    <row r="20" spans="1:19" s="32" customFormat="1" ht="11.25">
      <c r="A20" s="57" t="s">
        <v>160</v>
      </c>
      <c r="B20" s="114"/>
      <c r="C20" s="114"/>
      <c r="D20" s="114"/>
      <c r="E20" s="156"/>
      <c r="F20" s="165"/>
      <c r="G20" s="150"/>
      <c r="H20" s="166"/>
      <c r="I20" s="150"/>
      <c r="J20" s="166"/>
      <c r="K20" s="150"/>
      <c r="L20" s="150"/>
      <c r="M20" s="166"/>
      <c r="N20" s="150"/>
      <c r="O20" s="150"/>
      <c r="P20" s="166"/>
      <c r="Q20" s="150"/>
      <c r="R20" s="166"/>
      <c r="S20" s="150"/>
    </row>
    <row r="21" spans="1:19" s="2" customFormat="1" ht="13.5" customHeight="1">
      <c r="A21" s="160" t="s">
        <v>892</v>
      </c>
      <c r="B21" s="150"/>
      <c r="C21" s="150"/>
      <c r="D21" s="150"/>
      <c r="E21" s="107"/>
      <c r="F21" s="165">
        <v>60</v>
      </c>
      <c r="G21" s="107"/>
      <c r="H21" s="165">
        <v>4</v>
      </c>
      <c r="I21" s="107"/>
      <c r="J21" s="165">
        <v>14</v>
      </c>
      <c r="K21" s="107"/>
      <c r="L21" s="23"/>
      <c r="M21" s="165" t="s">
        <v>292</v>
      </c>
      <c r="N21" s="107"/>
      <c r="O21" s="23"/>
      <c r="P21" s="23">
        <v>4</v>
      </c>
      <c r="Q21" s="39"/>
      <c r="R21" s="165">
        <v>10</v>
      </c>
      <c r="S21" s="107"/>
    </row>
    <row r="22" spans="1:19" s="2" customFormat="1" ht="13.5" customHeight="1">
      <c r="A22" s="160" t="s">
        <v>893</v>
      </c>
      <c r="B22" s="150"/>
      <c r="C22" s="150"/>
      <c r="D22" s="150"/>
      <c r="E22" s="107"/>
      <c r="F22" s="165">
        <v>60</v>
      </c>
      <c r="G22" s="107"/>
      <c r="H22" s="165">
        <v>4</v>
      </c>
      <c r="I22" s="107"/>
      <c r="J22" s="165">
        <v>13</v>
      </c>
      <c r="K22" s="107"/>
      <c r="L22" s="23"/>
      <c r="M22" s="165">
        <v>2</v>
      </c>
      <c r="N22" s="107"/>
      <c r="O22" s="23"/>
      <c r="P22" s="23">
        <v>4</v>
      </c>
      <c r="Q22" s="39"/>
      <c r="R22" s="165">
        <v>7</v>
      </c>
      <c r="S22" s="107"/>
    </row>
    <row r="23" spans="1:19" s="2" customFormat="1" ht="13.5" customHeight="1">
      <c r="A23" s="160" t="s">
        <v>894</v>
      </c>
      <c r="B23" s="150"/>
      <c r="C23" s="150"/>
      <c r="D23" s="150"/>
      <c r="E23" s="107"/>
      <c r="F23" s="165">
        <v>60</v>
      </c>
      <c r="G23" s="107"/>
      <c r="H23" s="165">
        <v>4</v>
      </c>
      <c r="I23" s="107"/>
      <c r="J23" s="165">
        <v>6</v>
      </c>
      <c r="K23" s="107"/>
      <c r="L23" s="23"/>
      <c r="M23" s="165" t="s">
        <v>292</v>
      </c>
      <c r="N23" s="107"/>
      <c r="O23" s="23"/>
      <c r="P23" s="23">
        <v>1</v>
      </c>
      <c r="Q23" s="39"/>
      <c r="R23" s="165">
        <v>5</v>
      </c>
      <c r="S23" s="107"/>
    </row>
    <row r="24" spans="1:19" s="32" customFormat="1" ht="11.25">
      <c r="A24" s="57" t="s">
        <v>896</v>
      </c>
      <c r="B24" s="114"/>
      <c r="C24" s="114"/>
      <c r="D24" s="114"/>
      <c r="E24" s="156"/>
      <c r="F24" s="165"/>
      <c r="G24" s="150"/>
      <c r="H24" s="166"/>
      <c r="I24" s="150"/>
      <c r="J24" s="166"/>
      <c r="K24" s="150"/>
      <c r="L24" s="150"/>
      <c r="M24" s="166"/>
      <c r="N24" s="150"/>
      <c r="O24" s="150"/>
      <c r="P24" s="166"/>
      <c r="Q24" s="150"/>
      <c r="R24" s="166"/>
      <c r="S24" s="150"/>
    </row>
    <row r="25" spans="1:19" s="2" customFormat="1" ht="13.5" customHeight="1">
      <c r="A25" s="160" t="s">
        <v>897</v>
      </c>
      <c r="B25" s="150"/>
      <c r="C25" s="150"/>
      <c r="D25" s="150"/>
      <c r="E25" s="107"/>
      <c r="F25" s="165">
        <v>16</v>
      </c>
      <c r="G25" s="107"/>
      <c r="H25" s="165">
        <v>1</v>
      </c>
      <c r="I25" s="107"/>
      <c r="J25" s="165" t="s">
        <v>292</v>
      </c>
      <c r="K25" s="107"/>
      <c r="L25" s="23"/>
      <c r="M25" s="165" t="s">
        <v>292</v>
      </c>
      <c r="N25" s="107"/>
      <c r="O25" s="23"/>
      <c r="P25" s="23" t="s">
        <v>292</v>
      </c>
      <c r="Q25" s="39"/>
      <c r="R25" s="165" t="s">
        <v>292</v>
      </c>
      <c r="S25" s="107"/>
    </row>
    <row r="26" spans="1:19" s="2" customFormat="1" ht="13.5" customHeight="1">
      <c r="A26" s="160" t="s">
        <v>551</v>
      </c>
      <c r="B26" s="150"/>
      <c r="C26" s="150"/>
      <c r="D26" s="150"/>
      <c r="E26" s="107"/>
      <c r="F26" s="165">
        <v>38</v>
      </c>
      <c r="G26" s="107"/>
      <c r="H26" s="165">
        <v>2.5</v>
      </c>
      <c r="I26" s="107"/>
      <c r="J26" s="165" t="s">
        <v>292</v>
      </c>
      <c r="K26" s="107"/>
      <c r="L26" s="23"/>
      <c r="M26" s="165" t="s">
        <v>292</v>
      </c>
      <c r="N26" s="107"/>
      <c r="O26" s="23"/>
      <c r="P26" s="23" t="s">
        <v>292</v>
      </c>
      <c r="Q26" s="39"/>
      <c r="R26" s="165" t="s">
        <v>292</v>
      </c>
      <c r="S26" s="107"/>
    </row>
    <row r="27" spans="1:19" s="2" customFormat="1" ht="13.5" customHeight="1">
      <c r="A27" s="160" t="s">
        <v>552</v>
      </c>
      <c r="B27" s="150"/>
      <c r="C27" s="150"/>
      <c r="D27" s="150"/>
      <c r="E27" s="107"/>
      <c r="F27" s="165">
        <v>38</v>
      </c>
      <c r="G27" s="107"/>
      <c r="H27" s="165">
        <v>2.5</v>
      </c>
      <c r="I27" s="107"/>
      <c r="J27" s="165" t="s">
        <v>292</v>
      </c>
      <c r="K27" s="107"/>
      <c r="L27" s="23"/>
      <c r="M27" s="165" t="s">
        <v>292</v>
      </c>
      <c r="N27" s="107"/>
      <c r="O27" s="23"/>
      <c r="P27" s="23" t="s">
        <v>292</v>
      </c>
      <c r="Q27" s="39"/>
      <c r="R27" s="165" t="s">
        <v>292</v>
      </c>
      <c r="S27" s="107"/>
    </row>
    <row r="28" spans="1:19" s="32" customFormat="1" ht="11.25">
      <c r="A28" s="57" t="s">
        <v>161</v>
      </c>
      <c r="B28" s="114"/>
      <c r="C28" s="114"/>
      <c r="D28" s="114"/>
      <c r="E28" s="156"/>
      <c r="F28" s="165"/>
      <c r="G28" s="150"/>
      <c r="H28" s="166"/>
      <c r="I28" s="150"/>
      <c r="J28" s="166"/>
      <c r="K28" s="150"/>
      <c r="L28" s="150"/>
      <c r="M28" s="166"/>
      <c r="N28" s="150"/>
      <c r="O28" s="150"/>
      <c r="P28" s="166"/>
      <c r="Q28" s="150"/>
      <c r="R28" s="166"/>
      <c r="S28" s="150"/>
    </row>
    <row r="29" spans="1:19" s="2" customFormat="1" ht="13.5" customHeight="1">
      <c r="A29" s="160" t="s">
        <v>618</v>
      </c>
      <c r="B29" s="150"/>
      <c r="C29" s="150"/>
      <c r="D29" s="150"/>
      <c r="E29" s="107"/>
      <c r="F29" s="165">
        <v>60</v>
      </c>
      <c r="G29" s="107"/>
      <c r="H29" s="165">
        <v>4</v>
      </c>
      <c r="I29" s="107"/>
      <c r="J29" s="165">
        <v>3</v>
      </c>
      <c r="K29" s="107"/>
      <c r="L29" s="23"/>
      <c r="M29" s="165">
        <v>2</v>
      </c>
      <c r="N29" s="107"/>
      <c r="O29" s="23"/>
      <c r="P29" s="23" t="s">
        <v>292</v>
      </c>
      <c r="Q29" s="39"/>
      <c r="R29" s="165">
        <v>1</v>
      </c>
      <c r="S29" s="107"/>
    </row>
    <row r="30" spans="1:19" s="32" customFormat="1" ht="11.25">
      <c r="A30" s="57" t="s">
        <v>620</v>
      </c>
      <c r="B30" s="114"/>
      <c r="C30" s="114"/>
      <c r="D30" s="114"/>
      <c r="E30" s="156"/>
      <c r="F30" s="165"/>
      <c r="G30" s="150"/>
      <c r="H30" s="166"/>
      <c r="I30" s="150"/>
      <c r="J30" s="166"/>
      <c r="K30" s="150"/>
      <c r="L30" s="150"/>
      <c r="M30" s="166"/>
      <c r="N30" s="150"/>
      <c r="O30" s="150"/>
      <c r="P30" s="166"/>
      <c r="Q30" s="150"/>
      <c r="R30" s="166"/>
      <c r="S30" s="150"/>
    </row>
    <row r="31" spans="1:19" s="2" customFormat="1" ht="13.5" customHeight="1">
      <c r="A31" s="160" t="s">
        <v>643</v>
      </c>
      <c r="B31" s="150"/>
      <c r="C31" s="150"/>
      <c r="D31" s="150"/>
      <c r="E31" s="107"/>
      <c r="F31" s="165">
        <v>60</v>
      </c>
      <c r="G31" s="107"/>
      <c r="H31" s="165">
        <v>4</v>
      </c>
      <c r="I31" s="107"/>
      <c r="J31" s="165">
        <v>4</v>
      </c>
      <c r="K31" s="107"/>
      <c r="L31" s="23"/>
      <c r="M31" s="165" t="s">
        <v>292</v>
      </c>
      <c r="N31" s="107"/>
      <c r="O31" s="23"/>
      <c r="P31" s="23">
        <v>1</v>
      </c>
      <c r="Q31" s="39"/>
      <c r="R31" s="165">
        <v>3</v>
      </c>
      <c r="S31" s="107"/>
    </row>
    <row r="32" spans="1:19" s="2" customFormat="1" ht="13.5" customHeight="1">
      <c r="A32" s="160" t="s">
        <v>644</v>
      </c>
      <c r="B32" s="150"/>
      <c r="C32" s="150"/>
      <c r="D32" s="150"/>
      <c r="E32" s="107"/>
      <c r="F32" s="165">
        <v>60</v>
      </c>
      <c r="G32" s="107"/>
      <c r="H32" s="165">
        <v>4</v>
      </c>
      <c r="I32" s="107"/>
      <c r="J32" s="165">
        <v>5</v>
      </c>
      <c r="K32" s="107"/>
      <c r="L32" s="23"/>
      <c r="M32" s="165" t="s">
        <v>292</v>
      </c>
      <c r="N32" s="107"/>
      <c r="O32" s="23"/>
      <c r="P32" s="23" t="s">
        <v>292</v>
      </c>
      <c r="Q32" s="39"/>
      <c r="R32" s="165">
        <v>5</v>
      </c>
      <c r="S32" s="107"/>
    </row>
    <row r="33" spans="1:19" s="32" customFormat="1" ht="11.25">
      <c r="A33" s="57" t="s">
        <v>544</v>
      </c>
      <c r="B33" s="114"/>
      <c r="C33" s="114"/>
      <c r="D33" s="114"/>
      <c r="E33" s="156"/>
      <c r="F33" s="165"/>
      <c r="G33" s="150"/>
      <c r="H33" s="166"/>
      <c r="I33" s="150"/>
      <c r="J33" s="166"/>
      <c r="K33" s="150"/>
      <c r="L33" s="150"/>
      <c r="M33" s="166"/>
      <c r="N33" s="150"/>
      <c r="O33" s="150"/>
      <c r="P33" s="166"/>
      <c r="Q33" s="150"/>
      <c r="R33" s="166"/>
      <c r="S33" s="150"/>
    </row>
    <row r="34" spans="1:19" s="2" customFormat="1" ht="13.5" customHeight="1">
      <c r="A34" s="160" t="s">
        <v>551</v>
      </c>
      <c r="B34" s="150"/>
      <c r="C34" s="150"/>
      <c r="D34" s="150"/>
      <c r="E34" s="107"/>
      <c r="F34" s="165">
        <v>22</v>
      </c>
      <c r="G34" s="107"/>
      <c r="H34" s="165">
        <v>1.5</v>
      </c>
      <c r="I34" s="107"/>
      <c r="J34" s="165">
        <v>56</v>
      </c>
      <c r="K34" s="107"/>
      <c r="L34" s="23"/>
      <c r="M34" s="165">
        <v>3</v>
      </c>
      <c r="N34" s="107"/>
      <c r="O34" s="23"/>
      <c r="P34" s="23">
        <v>35</v>
      </c>
      <c r="Q34" s="39"/>
      <c r="R34" s="165">
        <v>18</v>
      </c>
      <c r="S34" s="107"/>
    </row>
    <row r="35" spans="1:19" s="2" customFormat="1" ht="13.5" customHeight="1">
      <c r="A35" s="160" t="s">
        <v>552</v>
      </c>
      <c r="B35" s="150"/>
      <c r="C35" s="150"/>
      <c r="D35" s="150"/>
      <c r="E35" s="107"/>
      <c r="F35" s="165">
        <v>22</v>
      </c>
      <c r="G35" s="107"/>
      <c r="H35" s="165">
        <v>1.5</v>
      </c>
      <c r="I35" s="107"/>
      <c r="J35" s="165">
        <v>28</v>
      </c>
      <c r="K35" s="107"/>
      <c r="L35" s="23"/>
      <c r="M35" s="165">
        <v>3</v>
      </c>
      <c r="N35" s="107"/>
      <c r="O35" s="23"/>
      <c r="P35" s="23">
        <v>20</v>
      </c>
      <c r="Q35" s="39"/>
      <c r="R35" s="165">
        <v>5</v>
      </c>
      <c r="S35" s="107"/>
    </row>
    <row r="36" spans="1:19" s="2" customFormat="1" ht="13.5" customHeight="1">
      <c r="A36" s="160" t="s">
        <v>459</v>
      </c>
      <c r="B36" s="150"/>
      <c r="C36" s="150"/>
      <c r="D36" s="150"/>
      <c r="E36" s="107"/>
      <c r="F36" s="165">
        <v>22</v>
      </c>
      <c r="G36" s="107"/>
      <c r="H36" s="165">
        <v>1.5</v>
      </c>
      <c r="I36" s="107"/>
      <c r="J36" s="165">
        <v>10</v>
      </c>
      <c r="K36" s="107"/>
      <c r="L36" s="23"/>
      <c r="M36" s="165">
        <v>1</v>
      </c>
      <c r="N36" s="107"/>
      <c r="O36" s="23"/>
      <c r="P36" s="23">
        <v>2</v>
      </c>
      <c r="Q36" s="39"/>
      <c r="R36" s="165">
        <v>7</v>
      </c>
      <c r="S36" s="107"/>
    </row>
    <row r="37" spans="1:19" s="32" customFormat="1" ht="11.25">
      <c r="A37" s="57" t="s">
        <v>749</v>
      </c>
      <c r="B37" s="114"/>
      <c r="C37" s="114"/>
      <c r="D37" s="114"/>
      <c r="E37" s="156"/>
      <c r="F37" s="165"/>
      <c r="G37" s="150"/>
      <c r="H37" s="166"/>
      <c r="I37" s="150"/>
      <c r="J37" s="166"/>
      <c r="K37" s="150"/>
      <c r="L37" s="150"/>
      <c r="M37" s="166"/>
      <c r="N37" s="150"/>
      <c r="O37" s="150"/>
      <c r="P37" s="166"/>
      <c r="Q37" s="150"/>
      <c r="R37" s="166"/>
      <c r="S37" s="150"/>
    </row>
    <row r="38" spans="1:19" s="2" customFormat="1" ht="13.5" customHeight="1">
      <c r="A38" s="160" t="s">
        <v>768</v>
      </c>
      <c r="B38" s="150"/>
      <c r="C38" s="150"/>
      <c r="D38" s="150"/>
      <c r="E38" s="107"/>
      <c r="F38" s="165">
        <v>60</v>
      </c>
      <c r="G38" s="107"/>
      <c r="H38" s="165">
        <v>4</v>
      </c>
      <c r="I38" s="107"/>
      <c r="J38" s="165">
        <v>66</v>
      </c>
      <c r="K38" s="107"/>
      <c r="L38" s="23"/>
      <c r="M38" s="165">
        <v>8</v>
      </c>
      <c r="N38" s="107"/>
      <c r="O38" s="23"/>
      <c r="P38" s="23">
        <v>24</v>
      </c>
      <c r="Q38" s="39"/>
      <c r="R38" s="165">
        <v>34</v>
      </c>
      <c r="S38" s="107"/>
    </row>
    <row r="39" spans="1:19" s="2" customFormat="1" ht="13.5" customHeight="1">
      <c r="A39" s="160" t="s">
        <v>769</v>
      </c>
      <c r="B39" s="150"/>
      <c r="C39" s="150"/>
      <c r="D39" s="150"/>
      <c r="E39" s="107"/>
      <c r="F39" s="165">
        <v>60</v>
      </c>
      <c r="G39" s="107"/>
      <c r="H39" s="165">
        <v>4</v>
      </c>
      <c r="I39" s="107"/>
      <c r="J39" s="165">
        <v>54</v>
      </c>
      <c r="K39" s="107"/>
      <c r="L39" s="23"/>
      <c r="M39" s="165">
        <v>16</v>
      </c>
      <c r="N39" s="107"/>
      <c r="O39" s="23"/>
      <c r="P39" s="23">
        <v>26</v>
      </c>
      <c r="Q39" s="39"/>
      <c r="R39" s="165">
        <v>12</v>
      </c>
      <c r="S39" s="107"/>
    </row>
    <row r="40" spans="1:19" s="2" customFormat="1" ht="13.5" customHeight="1">
      <c r="A40" s="160" t="s">
        <v>770</v>
      </c>
      <c r="B40" s="150"/>
      <c r="C40" s="150"/>
      <c r="D40" s="150"/>
      <c r="E40" s="107"/>
      <c r="F40" s="165">
        <v>60</v>
      </c>
      <c r="G40" s="107"/>
      <c r="H40" s="165">
        <v>4</v>
      </c>
      <c r="I40" s="107"/>
      <c r="J40" s="165">
        <v>82</v>
      </c>
      <c r="K40" s="107"/>
      <c r="L40" s="23"/>
      <c r="M40" s="165">
        <v>12</v>
      </c>
      <c r="N40" s="107"/>
      <c r="O40" s="23"/>
      <c r="P40" s="23">
        <v>12</v>
      </c>
      <c r="Q40" s="39"/>
      <c r="R40" s="165">
        <v>58</v>
      </c>
      <c r="S40" s="107"/>
    </row>
    <row r="41" spans="1:19" s="32" customFormat="1" ht="11.25">
      <c r="A41" s="57" t="s">
        <v>434</v>
      </c>
      <c r="B41" s="114"/>
      <c r="C41" s="114"/>
      <c r="D41" s="114"/>
      <c r="E41" s="156"/>
      <c r="F41" s="165"/>
      <c r="G41" s="150"/>
      <c r="H41" s="166"/>
      <c r="I41" s="150"/>
      <c r="J41" s="166"/>
      <c r="K41" s="150"/>
      <c r="L41" s="150"/>
      <c r="M41" s="166"/>
      <c r="N41" s="150"/>
      <c r="O41" s="150"/>
      <c r="P41" s="166"/>
      <c r="Q41" s="150"/>
      <c r="R41" s="166"/>
      <c r="S41" s="150"/>
    </row>
    <row r="42" spans="1:19" s="2" customFormat="1" ht="13.5" customHeight="1">
      <c r="A42" s="160" t="s">
        <v>459</v>
      </c>
      <c r="B42" s="150"/>
      <c r="C42" s="150"/>
      <c r="D42" s="150"/>
      <c r="E42" s="107"/>
      <c r="F42" s="165">
        <v>38</v>
      </c>
      <c r="G42" s="107"/>
      <c r="H42" s="165">
        <v>2.5</v>
      </c>
      <c r="I42" s="107"/>
      <c r="J42" s="165" t="s">
        <v>292</v>
      </c>
      <c r="K42" s="107"/>
      <c r="L42" s="23"/>
      <c r="M42" s="165" t="s">
        <v>292</v>
      </c>
      <c r="N42" s="107"/>
      <c r="O42" s="23"/>
      <c r="P42" s="23" t="s">
        <v>292</v>
      </c>
      <c r="Q42" s="39"/>
      <c r="R42" s="165" t="s">
        <v>292</v>
      </c>
      <c r="S42" s="107"/>
    </row>
    <row r="43" spans="1:19" s="2" customFormat="1" ht="13.5" customHeight="1">
      <c r="A43" s="160" t="s">
        <v>460</v>
      </c>
      <c r="B43" s="150"/>
      <c r="C43" s="150"/>
      <c r="D43" s="150"/>
      <c r="E43" s="107"/>
      <c r="F43" s="165">
        <v>16</v>
      </c>
      <c r="G43" s="107"/>
      <c r="H43" s="165">
        <v>1</v>
      </c>
      <c r="I43" s="107"/>
      <c r="J43" s="165" t="s">
        <v>292</v>
      </c>
      <c r="K43" s="107"/>
      <c r="L43" s="23"/>
      <c r="M43" s="165" t="s">
        <v>292</v>
      </c>
      <c r="N43" s="107"/>
      <c r="O43" s="23"/>
      <c r="P43" s="23" t="s">
        <v>292</v>
      </c>
      <c r="Q43" s="39"/>
      <c r="R43" s="165" t="s">
        <v>292</v>
      </c>
      <c r="S43" s="107"/>
    </row>
    <row r="44" spans="1:19" s="32" customFormat="1" ht="11.25">
      <c r="A44" s="57" t="s">
        <v>916</v>
      </c>
      <c r="B44" s="114"/>
      <c r="C44" s="114"/>
      <c r="D44" s="114"/>
      <c r="E44" s="156"/>
      <c r="F44" s="165"/>
      <c r="G44" s="150"/>
      <c r="H44" s="166"/>
      <c r="I44" s="150"/>
      <c r="J44" s="166"/>
      <c r="K44" s="150"/>
      <c r="L44" s="150"/>
      <c r="M44" s="166"/>
      <c r="N44" s="150"/>
      <c r="O44" s="150"/>
      <c r="P44" s="166"/>
      <c r="Q44" s="150"/>
      <c r="R44" s="166"/>
      <c r="S44" s="150"/>
    </row>
    <row r="45" spans="1:19" s="2" customFormat="1" ht="13.5" customHeight="1">
      <c r="A45" s="160" t="s">
        <v>945</v>
      </c>
      <c r="B45" s="150"/>
      <c r="C45" s="150"/>
      <c r="D45" s="150"/>
      <c r="E45" s="107"/>
      <c r="F45" s="165">
        <v>60</v>
      </c>
      <c r="G45" s="107"/>
      <c r="H45" s="165">
        <v>4</v>
      </c>
      <c r="I45" s="107"/>
      <c r="J45" s="165">
        <v>2</v>
      </c>
      <c r="K45" s="107"/>
      <c r="L45" s="23"/>
      <c r="M45" s="165" t="s">
        <v>292</v>
      </c>
      <c r="N45" s="107"/>
      <c r="O45" s="23"/>
      <c r="P45" s="23" t="s">
        <v>292</v>
      </c>
      <c r="Q45" s="39"/>
      <c r="R45" s="165">
        <v>2</v>
      </c>
      <c r="S45" s="107"/>
    </row>
    <row r="46" spans="1:19" s="32" customFormat="1" ht="11.25">
      <c r="A46" s="57" t="s">
        <v>164</v>
      </c>
      <c r="B46" s="114"/>
      <c r="C46" s="114"/>
      <c r="D46" s="114"/>
      <c r="E46" s="156"/>
      <c r="F46" s="165"/>
      <c r="G46" s="150"/>
      <c r="H46" s="166"/>
      <c r="I46" s="150"/>
      <c r="J46" s="166"/>
      <c r="K46" s="150"/>
      <c r="L46" s="150"/>
      <c r="M46" s="166"/>
      <c r="N46" s="150"/>
      <c r="O46" s="150"/>
      <c r="P46" s="166"/>
      <c r="Q46" s="150"/>
      <c r="R46" s="166"/>
      <c r="S46" s="150"/>
    </row>
    <row r="47" spans="1:19" s="2" customFormat="1" ht="13.5" customHeight="1">
      <c r="A47" s="160" t="s">
        <v>785</v>
      </c>
      <c r="B47" s="150"/>
      <c r="C47" s="150"/>
      <c r="D47" s="150"/>
      <c r="E47" s="107"/>
      <c r="F47" s="165">
        <v>60</v>
      </c>
      <c r="G47" s="107"/>
      <c r="H47" s="165">
        <v>4</v>
      </c>
      <c r="I47" s="107"/>
      <c r="J47" s="165">
        <v>71</v>
      </c>
      <c r="K47" s="107"/>
      <c r="L47" s="23"/>
      <c r="M47" s="165">
        <v>3</v>
      </c>
      <c r="N47" s="107"/>
      <c r="O47" s="23"/>
      <c r="P47" s="23">
        <v>17</v>
      </c>
      <c r="Q47" s="39"/>
      <c r="R47" s="165">
        <v>51</v>
      </c>
      <c r="S47" s="107"/>
    </row>
    <row r="48" spans="1:19" s="2" customFormat="1" ht="13.5" customHeight="1">
      <c r="A48" s="160" t="s">
        <v>786</v>
      </c>
      <c r="B48" s="150"/>
      <c r="C48" s="150"/>
      <c r="D48" s="150"/>
      <c r="E48" s="107"/>
      <c r="F48" s="165">
        <v>60</v>
      </c>
      <c r="G48" s="107"/>
      <c r="H48" s="165">
        <v>4</v>
      </c>
      <c r="I48" s="107"/>
      <c r="J48" s="165">
        <v>87</v>
      </c>
      <c r="K48" s="107"/>
      <c r="L48" s="23"/>
      <c r="M48" s="165">
        <v>9</v>
      </c>
      <c r="N48" s="107"/>
      <c r="O48" s="23"/>
      <c r="P48" s="23">
        <v>49</v>
      </c>
      <c r="Q48" s="39"/>
      <c r="R48" s="165">
        <v>29</v>
      </c>
      <c r="S48" s="107"/>
    </row>
    <row r="49" spans="1:19" s="2" customFormat="1" ht="13.5" customHeight="1">
      <c r="A49" s="160" t="s">
        <v>787</v>
      </c>
      <c r="B49" s="150"/>
      <c r="C49" s="150"/>
      <c r="D49" s="150"/>
      <c r="E49" s="107"/>
      <c r="F49" s="165">
        <v>60</v>
      </c>
      <c r="G49" s="107"/>
      <c r="H49" s="165">
        <v>4</v>
      </c>
      <c r="I49" s="107"/>
      <c r="J49" s="165">
        <v>6</v>
      </c>
      <c r="K49" s="107"/>
      <c r="L49" s="23"/>
      <c r="M49" s="165">
        <v>1</v>
      </c>
      <c r="N49" s="107"/>
      <c r="O49" s="23"/>
      <c r="P49" s="23" t="s">
        <v>292</v>
      </c>
      <c r="Q49" s="39"/>
      <c r="R49" s="165">
        <v>5</v>
      </c>
      <c r="S49" s="107"/>
    </row>
    <row r="50" spans="1:19" s="32" customFormat="1" ht="11.25">
      <c r="A50" s="57" t="s">
        <v>947</v>
      </c>
      <c r="B50" s="114"/>
      <c r="C50" s="114"/>
      <c r="D50" s="114"/>
      <c r="E50" s="156"/>
      <c r="F50" s="165"/>
      <c r="G50" s="150"/>
      <c r="H50" s="166"/>
      <c r="I50" s="150"/>
      <c r="J50" s="166"/>
      <c r="K50" s="150"/>
      <c r="L50" s="150"/>
      <c r="M50" s="166"/>
      <c r="N50" s="150"/>
      <c r="O50" s="150"/>
      <c r="P50" s="166"/>
      <c r="Q50" s="150"/>
      <c r="R50" s="166"/>
      <c r="S50" s="150"/>
    </row>
    <row r="51" spans="1:19" s="2" customFormat="1" ht="13.5" customHeight="1">
      <c r="A51" s="160" t="s">
        <v>962</v>
      </c>
      <c r="B51" s="150"/>
      <c r="C51" s="150"/>
      <c r="D51" s="150"/>
      <c r="E51" s="107"/>
      <c r="F51" s="165">
        <v>60</v>
      </c>
      <c r="G51" s="107"/>
      <c r="H51" s="165">
        <v>4</v>
      </c>
      <c r="I51" s="107"/>
      <c r="J51" s="165">
        <v>61</v>
      </c>
      <c r="K51" s="107"/>
      <c r="L51" s="23"/>
      <c r="M51" s="165">
        <v>6</v>
      </c>
      <c r="N51" s="107"/>
      <c r="O51" s="23"/>
      <c r="P51" s="23">
        <v>21</v>
      </c>
      <c r="Q51" s="39"/>
      <c r="R51" s="165">
        <v>34</v>
      </c>
      <c r="S51" s="107"/>
    </row>
    <row r="52" spans="1:19" s="2" customFormat="1" ht="13.5" customHeight="1">
      <c r="A52" s="160" t="s">
        <v>963</v>
      </c>
      <c r="B52" s="150"/>
      <c r="C52" s="150"/>
      <c r="D52" s="150"/>
      <c r="E52" s="107"/>
      <c r="F52" s="165">
        <v>60</v>
      </c>
      <c r="G52" s="107"/>
      <c r="H52" s="165">
        <v>4</v>
      </c>
      <c r="I52" s="107"/>
      <c r="J52" s="165">
        <v>61</v>
      </c>
      <c r="K52" s="107"/>
      <c r="L52" s="23"/>
      <c r="M52" s="165">
        <v>12</v>
      </c>
      <c r="N52" s="107"/>
      <c r="O52" s="23"/>
      <c r="P52" s="23">
        <v>21</v>
      </c>
      <c r="Q52" s="39"/>
      <c r="R52" s="165">
        <v>28</v>
      </c>
      <c r="S52" s="107"/>
    </row>
    <row r="53" spans="1:19" s="2" customFormat="1" ht="13.5" customHeight="1">
      <c r="A53" s="160" t="s">
        <v>964</v>
      </c>
      <c r="B53" s="150"/>
      <c r="C53" s="150"/>
      <c r="D53" s="150"/>
      <c r="E53" s="107"/>
      <c r="F53" s="165">
        <v>60</v>
      </c>
      <c r="G53" s="107"/>
      <c r="H53" s="165">
        <v>4</v>
      </c>
      <c r="I53" s="107"/>
      <c r="J53" s="165">
        <v>1</v>
      </c>
      <c r="K53" s="107"/>
      <c r="L53" s="23"/>
      <c r="M53" s="165" t="s">
        <v>292</v>
      </c>
      <c r="N53" s="107"/>
      <c r="O53" s="23"/>
      <c r="P53" s="23" t="s">
        <v>292</v>
      </c>
      <c r="Q53" s="39"/>
      <c r="R53" s="165">
        <v>1</v>
      </c>
      <c r="S53" s="107"/>
    </row>
    <row r="54" spans="1:19" s="32" customFormat="1" ht="11.25">
      <c r="A54" s="57" t="s">
        <v>558</v>
      </c>
      <c r="B54" s="114"/>
      <c r="C54" s="114"/>
      <c r="D54" s="114"/>
      <c r="E54" s="156"/>
      <c r="F54" s="165"/>
      <c r="G54" s="150"/>
      <c r="H54" s="166"/>
      <c r="I54" s="150"/>
      <c r="J54" s="166"/>
      <c r="K54" s="150"/>
      <c r="L54" s="150"/>
      <c r="M54" s="166"/>
      <c r="N54" s="150"/>
      <c r="O54" s="150"/>
      <c r="P54" s="166"/>
      <c r="Q54" s="150"/>
      <c r="R54" s="166"/>
      <c r="S54" s="150"/>
    </row>
    <row r="55" spans="1:19" s="2" customFormat="1" ht="13.5" customHeight="1">
      <c r="A55" s="160" t="s">
        <v>585</v>
      </c>
      <c r="B55" s="150"/>
      <c r="C55" s="150"/>
      <c r="D55" s="150"/>
      <c r="E55" s="107"/>
      <c r="F55" s="165">
        <v>60</v>
      </c>
      <c r="G55" s="107"/>
      <c r="H55" s="165">
        <v>4</v>
      </c>
      <c r="I55" s="107"/>
      <c r="J55" s="165">
        <v>4</v>
      </c>
      <c r="K55" s="107"/>
      <c r="L55" s="23"/>
      <c r="M55" s="165" t="s">
        <v>292</v>
      </c>
      <c r="N55" s="107"/>
      <c r="O55" s="23"/>
      <c r="P55" s="23">
        <v>2</v>
      </c>
      <c r="Q55" s="39"/>
      <c r="R55" s="165">
        <v>2</v>
      </c>
      <c r="S55" s="107"/>
    </row>
    <row r="56" spans="1:19" s="2" customFormat="1" ht="13.5" customHeight="1">
      <c r="A56" s="160" t="s">
        <v>586</v>
      </c>
      <c r="B56" s="150"/>
      <c r="C56" s="150"/>
      <c r="D56" s="150"/>
      <c r="E56" s="107"/>
      <c r="F56" s="165">
        <v>60</v>
      </c>
      <c r="G56" s="107"/>
      <c r="H56" s="165">
        <v>4</v>
      </c>
      <c r="I56" s="107"/>
      <c r="J56" s="165">
        <v>31</v>
      </c>
      <c r="K56" s="107"/>
      <c r="L56" s="23"/>
      <c r="M56" s="165">
        <v>6</v>
      </c>
      <c r="N56" s="107"/>
      <c r="O56" s="23"/>
      <c r="P56" s="23">
        <v>11</v>
      </c>
      <c r="Q56" s="39"/>
      <c r="R56" s="165">
        <v>14</v>
      </c>
      <c r="S56" s="107"/>
    </row>
    <row r="57" spans="1:19" s="32" customFormat="1" ht="11.25">
      <c r="A57" s="57" t="s">
        <v>789</v>
      </c>
      <c r="B57" s="114"/>
      <c r="C57" s="114"/>
      <c r="D57" s="114"/>
      <c r="E57" s="156"/>
      <c r="F57" s="165"/>
      <c r="G57" s="150"/>
      <c r="H57" s="166"/>
      <c r="I57" s="150"/>
      <c r="J57" s="166"/>
      <c r="K57" s="150"/>
      <c r="L57" s="150"/>
      <c r="M57" s="166"/>
      <c r="N57" s="150"/>
      <c r="O57" s="150"/>
      <c r="P57" s="166"/>
      <c r="Q57" s="150"/>
      <c r="R57" s="166"/>
      <c r="S57" s="150"/>
    </row>
    <row r="58" spans="1:19" s="2" customFormat="1" ht="13.5" customHeight="1">
      <c r="A58" s="160" t="s">
        <v>806</v>
      </c>
      <c r="B58" s="150"/>
      <c r="C58" s="150"/>
      <c r="D58" s="150"/>
      <c r="E58" s="107"/>
      <c r="F58" s="165">
        <v>60</v>
      </c>
      <c r="G58" s="107"/>
      <c r="H58" s="165">
        <v>4</v>
      </c>
      <c r="I58" s="107"/>
      <c r="J58" s="165">
        <v>63</v>
      </c>
      <c r="K58" s="107"/>
      <c r="L58" s="23"/>
      <c r="M58" s="165">
        <v>4</v>
      </c>
      <c r="N58" s="107"/>
      <c r="O58" s="23"/>
      <c r="P58" s="23">
        <v>19</v>
      </c>
      <c r="Q58" s="39"/>
      <c r="R58" s="165">
        <v>40</v>
      </c>
      <c r="S58" s="107"/>
    </row>
    <row r="59" spans="1:19" s="2" customFormat="1" ht="13.5" customHeight="1">
      <c r="A59" s="160" t="s">
        <v>807</v>
      </c>
      <c r="B59" s="150"/>
      <c r="C59" s="150"/>
      <c r="D59" s="150"/>
      <c r="E59" s="107"/>
      <c r="F59" s="165">
        <v>60</v>
      </c>
      <c r="G59" s="107"/>
      <c r="H59" s="165">
        <v>4</v>
      </c>
      <c r="I59" s="107"/>
      <c r="J59" s="165">
        <v>70</v>
      </c>
      <c r="K59" s="107"/>
      <c r="L59" s="23"/>
      <c r="M59" s="165">
        <v>11</v>
      </c>
      <c r="N59" s="107"/>
      <c r="O59" s="23"/>
      <c r="P59" s="23">
        <v>34</v>
      </c>
      <c r="Q59" s="39"/>
      <c r="R59" s="165">
        <v>25</v>
      </c>
      <c r="S59" s="107"/>
    </row>
    <row r="60" spans="1:19" s="2" customFormat="1" ht="13.5" customHeight="1">
      <c r="A60" s="160" t="s">
        <v>808</v>
      </c>
      <c r="B60" s="150"/>
      <c r="C60" s="150"/>
      <c r="D60" s="150"/>
      <c r="E60" s="107"/>
      <c r="F60" s="165">
        <v>60</v>
      </c>
      <c r="G60" s="107"/>
      <c r="H60" s="165">
        <v>4</v>
      </c>
      <c r="I60" s="107"/>
      <c r="J60" s="165">
        <v>51</v>
      </c>
      <c r="K60" s="107"/>
      <c r="L60" s="23"/>
      <c r="M60" s="165">
        <v>12</v>
      </c>
      <c r="N60" s="107"/>
      <c r="O60" s="23"/>
      <c r="P60" s="23">
        <v>7</v>
      </c>
      <c r="Q60" s="39"/>
      <c r="R60" s="165">
        <v>32</v>
      </c>
      <c r="S60" s="107"/>
    </row>
    <row r="61" spans="1:19" s="32" customFormat="1" ht="11.25">
      <c r="A61" s="57" t="s">
        <v>165</v>
      </c>
      <c r="B61" s="114"/>
      <c r="C61" s="114"/>
      <c r="D61" s="114"/>
      <c r="E61" s="156"/>
      <c r="F61" s="165"/>
      <c r="G61" s="150"/>
      <c r="H61" s="166"/>
      <c r="I61" s="150"/>
      <c r="J61" s="166"/>
      <c r="K61" s="150"/>
      <c r="L61" s="150"/>
      <c r="M61" s="166"/>
      <c r="N61" s="150"/>
      <c r="O61" s="150"/>
      <c r="P61" s="166"/>
      <c r="Q61" s="150"/>
      <c r="R61" s="166"/>
      <c r="S61" s="150"/>
    </row>
    <row r="62" spans="1:19" s="2" customFormat="1" ht="13.5" customHeight="1">
      <c r="A62" s="160" t="s">
        <v>988</v>
      </c>
      <c r="B62" s="150"/>
      <c r="C62" s="150"/>
      <c r="D62" s="150"/>
      <c r="E62" s="107"/>
      <c r="F62" s="165">
        <v>60</v>
      </c>
      <c r="G62" s="107"/>
      <c r="H62" s="165">
        <v>4</v>
      </c>
      <c r="I62" s="107"/>
      <c r="J62" s="165">
        <v>5</v>
      </c>
      <c r="K62" s="107"/>
      <c r="L62" s="23"/>
      <c r="M62" s="165">
        <v>1</v>
      </c>
      <c r="N62" s="107"/>
      <c r="O62" s="23"/>
      <c r="P62" s="23" t="s">
        <v>292</v>
      </c>
      <c r="Q62" s="39"/>
      <c r="R62" s="165">
        <v>4</v>
      </c>
      <c r="S62" s="107"/>
    </row>
    <row r="63" spans="1:19" s="2" customFormat="1" ht="13.5" customHeight="1">
      <c r="A63" s="160" t="s">
        <v>989</v>
      </c>
      <c r="B63" s="150"/>
      <c r="C63" s="150"/>
      <c r="D63" s="150"/>
      <c r="E63" s="107"/>
      <c r="F63" s="165">
        <v>60</v>
      </c>
      <c r="G63" s="107"/>
      <c r="H63" s="165">
        <v>4</v>
      </c>
      <c r="I63" s="107"/>
      <c r="J63" s="165">
        <v>2</v>
      </c>
      <c r="K63" s="107"/>
      <c r="L63" s="23"/>
      <c r="M63" s="165" t="s">
        <v>292</v>
      </c>
      <c r="N63" s="107"/>
      <c r="O63" s="23"/>
      <c r="P63" s="23" t="s">
        <v>292</v>
      </c>
      <c r="Q63" s="39"/>
      <c r="R63" s="165">
        <v>2</v>
      </c>
      <c r="S63" s="107"/>
    </row>
    <row r="64" spans="1:19" s="2" customFormat="1" ht="13.5" customHeight="1">
      <c r="A64" s="160" t="s">
        <v>990</v>
      </c>
      <c r="B64" s="150"/>
      <c r="C64" s="150"/>
      <c r="D64" s="150"/>
      <c r="E64" s="107"/>
      <c r="F64" s="165">
        <v>60</v>
      </c>
      <c r="G64" s="107"/>
      <c r="H64" s="165">
        <v>4</v>
      </c>
      <c r="I64" s="107"/>
      <c r="J64" s="165">
        <v>66</v>
      </c>
      <c r="K64" s="107"/>
      <c r="L64" s="23"/>
      <c r="M64" s="165">
        <v>1</v>
      </c>
      <c r="N64" s="107"/>
      <c r="O64" s="23"/>
      <c r="P64" s="23">
        <v>17</v>
      </c>
      <c r="Q64" s="39"/>
      <c r="R64" s="165">
        <v>48</v>
      </c>
      <c r="S64" s="107"/>
    </row>
    <row r="65" spans="1:19" s="32" customFormat="1" ht="11.25">
      <c r="A65" s="57" t="s">
        <v>992</v>
      </c>
      <c r="B65" s="114"/>
      <c r="C65" s="114"/>
      <c r="D65" s="114"/>
      <c r="E65" s="156"/>
      <c r="F65" s="165"/>
      <c r="G65" s="150"/>
      <c r="H65" s="166"/>
      <c r="I65" s="150"/>
      <c r="J65" s="166"/>
      <c r="K65" s="150"/>
      <c r="L65" s="150"/>
      <c r="M65" s="166"/>
      <c r="N65" s="150"/>
      <c r="O65" s="150"/>
      <c r="P65" s="166"/>
      <c r="Q65" s="150"/>
      <c r="R65" s="166"/>
      <c r="S65" s="150"/>
    </row>
    <row r="66" spans="1:19" s="2" customFormat="1" ht="13.5" customHeight="1">
      <c r="A66" s="160" t="s">
        <v>995</v>
      </c>
      <c r="B66" s="150"/>
      <c r="C66" s="150"/>
      <c r="D66" s="150"/>
      <c r="E66" s="107"/>
      <c r="F66" s="165">
        <v>60</v>
      </c>
      <c r="G66" s="107"/>
      <c r="H66" s="165">
        <v>4</v>
      </c>
      <c r="I66" s="107"/>
      <c r="J66" s="165">
        <v>75</v>
      </c>
      <c r="K66" s="107"/>
      <c r="L66" s="23"/>
      <c r="M66" s="165">
        <v>22</v>
      </c>
      <c r="N66" s="107"/>
      <c r="O66" s="23"/>
      <c r="P66" s="23">
        <v>30</v>
      </c>
      <c r="Q66" s="39"/>
      <c r="R66" s="165">
        <v>23</v>
      </c>
      <c r="S66" s="107"/>
    </row>
    <row r="67" spans="1:19" s="2" customFormat="1" ht="13.5" customHeight="1">
      <c r="A67" s="160" t="s">
        <v>996</v>
      </c>
      <c r="B67" s="150"/>
      <c r="C67" s="150"/>
      <c r="D67" s="150"/>
      <c r="E67" s="107"/>
      <c r="F67" s="165">
        <v>60</v>
      </c>
      <c r="G67" s="107"/>
      <c r="H67" s="165">
        <v>4</v>
      </c>
      <c r="I67" s="107"/>
      <c r="J67" s="165">
        <v>64</v>
      </c>
      <c r="K67" s="107"/>
      <c r="L67" s="23"/>
      <c r="M67" s="165">
        <v>17</v>
      </c>
      <c r="N67" s="107"/>
      <c r="O67" s="23"/>
      <c r="P67" s="23">
        <v>24</v>
      </c>
      <c r="Q67" s="39"/>
      <c r="R67" s="165">
        <v>23</v>
      </c>
      <c r="S67" s="107"/>
    </row>
    <row r="68" spans="1:19" s="2" customFormat="1" ht="13.5" customHeight="1">
      <c r="A68" s="160" t="s">
        <v>997</v>
      </c>
      <c r="B68" s="150"/>
      <c r="C68" s="150"/>
      <c r="D68" s="150"/>
      <c r="E68" s="107"/>
      <c r="F68" s="165">
        <v>38</v>
      </c>
      <c r="G68" s="107"/>
      <c r="H68" s="165">
        <v>2.5</v>
      </c>
      <c r="I68" s="107"/>
      <c r="J68" s="165">
        <v>35</v>
      </c>
      <c r="K68" s="107"/>
      <c r="L68" s="23"/>
      <c r="M68" s="165">
        <v>20</v>
      </c>
      <c r="N68" s="107"/>
      <c r="O68" s="23"/>
      <c r="P68" s="23">
        <v>6</v>
      </c>
      <c r="Q68" s="39"/>
      <c r="R68" s="165">
        <v>9</v>
      </c>
      <c r="S68" s="107"/>
    </row>
    <row r="69" spans="1:19" s="32" customFormat="1" ht="11.25">
      <c r="A69" s="57" t="s">
        <v>1001</v>
      </c>
      <c r="B69" s="114"/>
      <c r="C69" s="114"/>
      <c r="D69" s="114"/>
      <c r="E69" s="156"/>
      <c r="F69" s="165"/>
      <c r="G69" s="150"/>
      <c r="H69" s="166"/>
      <c r="I69" s="150"/>
      <c r="J69" s="166"/>
      <c r="K69" s="150"/>
      <c r="L69" s="150"/>
      <c r="M69" s="166"/>
      <c r="N69" s="150"/>
      <c r="O69" s="150"/>
      <c r="P69" s="166"/>
      <c r="Q69" s="150"/>
      <c r="R69" s="166"/>
      <c r="S69" s="150"/>
    </row>
    <row r="70" spans="1:19" s="2" customFormat="1" ht="13.5" customHeight="1">
      <c r="A70" s="160" t="s">
        <v>1007</v>
      </c>
      <c r="B70" s="150"/>
      <c r="C70" s="150"/>
      <c r="D70" s="150"/>
      <c r="E70" s="107"/>
      <c r="F70" s="165">
        <v>60</v>
      </c>
      <c r="G70" s="107"/>
      <c r="H70" s="165">
        <v>4</v>
      </c>
      <c r="I70" s="107"/>
      <c r="J70" s="165">
        <v>64</v>
      </c>
      <c r="K70" s="107"/>
      <c r="L70" s="23"/>
      <c r="M70" s="165">
        <v>9</v>
      </c>
      <c r="N70" s="107"/>
      <c r="O70" s="23"/>
      <c r="P70" s="23">
        <v>23</v>
      </c>
      <c r="Q70" s="39"/>
      <c r="R70" s="165">
        <v>32</v>
      </c>
      <c r="S70" s="107"/>
    </row>
    <row r="71" spans="1:19" s="2" customFormat="1" ht="13.5" customHeight="1">
      <c r="A71" s="160" t="s">
        <v>1008</v>
      </c>
      <c r="B71" s="150"/>
      <c r="C71" s="150"/>
      <c r="D71" s="150"/>
      <c r="E71" s="107"/>
      <c r="F71" s="165">
        <v>60</v>
      </c>
      <c r="G71" s="107"/>
      <c r="H71" s="165">
        <v>4</v>
      </c>
      <c r="I71" s="107"/>
      <c r="J71" s="165">
        <v>64</v>
      </c>
      <c r="K71" s="107"/>
      <c r="L71" s="23"/>
      <c r="M71" s="165">
        <v>12</v>
      </c>
      <c r="N71" s="107"/>
      <c r="O71" s="23"/>
      <c r="P71" s="23">
        <v>14</v>
      </c>
      <c r="Q71" s="39"/>
      <c r="R71" s="165">
        <v>38</v>
      </c>
      <c r="S71" s="107"/>
    </row>
    <row r="72" spans="1:19" s="2" customFormat="1" ht="13.5" customHeight="1">
      <c r="A72" s="160" t="s">
        <v>1009</v>
      </c>
      <c r="B72" s="150"/>
      <c r="C72" s="150"/>
      <c r="D72" s="150"/>
      <c r="E72" s="107"/>
      <c r="F72" s="165">
        <v>60</v>
      </c>
      <c r="G72" s="107"/>
      <c r="H72" s="165">
        <v>4</v>
      </c>
      <c r="I72" s="107"/>
      <c r="J72" s="165">
        <v>9</v>
      </c>
      <c r="K72" s="107"/>
      <c r="L72" s="23"/>
      <c r="M72" s="165">
        <v>1</v>
      </c>
      <c r="N72" s="107"/>
      <c r="O72" s="23"/>
      <c r="P72" s="23" t="s">
        <v>292</v>
      </c>
      <c r="Q72" s="39"/>
      <c r="R72" s="165">
        <v>8</v>
      </c>
      <c r="S72" s="107"/>
    </row>
    <row r="73" spans="1:19" s="32" customFormat="1" ht="11.25">
      <c r="A73" s="57" t="s">
        <v>1011</v>
      </c>
      <c r="B73" s="114"/>
      <c r="C73" s="114"/>
      <c r="D73" s="114"/>
      <c r="E73" s="156"/>
      <c r="F73" s="165"/>
      <c r="G73" s="150"/>
      <c r="H73" s="166"/>
      <c r="I73" s="150"/>
      <c r="J73" s="166"/>
      <c r="K73" s="150"/>
      <c r="L73" s="150"/>
      <c r="M73" s="166"/>
      <c r="N73" s="150"/>
      <c r="O73" s="150"/>
      <c r="P73" s="166"/>
      <c r="Q73" s="150"/>
      <c r="R73" s="166"/>
      <c r="S73" s="150"/>
    </row>
    <row r="74" spans="1:19" s="2" customFormat="1" ht="13.5" customHeight="1">
      <c r="A74" s="160" t="s">
        <v>897</v>
      </c>
      <c r="B74" s="150"/>
      <c r="C74" s="150"/>
      <c r="D74" s="150"/>
      <c r="E74" s="107"/>
      <c r="F74" s="165">
        <v>22</v>
      </c>
      <c r="G74" s="107"/>
      <c r="H74" s="165">
        <v>1.5</v>
      </c>
      <c r="I74" s="107"/>
      <c r="J74" s="165" t="s">
        <v>292</v>
      </c>
      <c r="K74" s="107"/>
      <c r="L74" s="23"/>
      <c r="M74" s="165" t="s">
        <v>292</v>
      </c>
      <c r="N74" s="107"/>
      <c r="O74" s="23"/>
      <c r="P74" s="23" t="s">
        <v>292</v>
      </c>
      <c r="Q74" s="39"/>
      <c r="R74" s="165" t="s">
        <v>292</v>
      </c>
      <c r="S74" s="107"/>
    </row>
    <row r="75" spans="1:19" s="2" customFormat="1" ht="13.5" customHeight="1">
      <c r="A75" s="160" t="s">
        <v>1020</v>
      </c>
      <c r="B75" s="150"/>
      <c r="C75" s="150"/>
      <c r="D75" s="150"/>
      <c r="E75" s="107"/>
      <c r="F75" s="165">
        <v>60</v>
      </c>
      <c r="G75" s="107"/>
      <c r="H75" s="165">
        <v>4</v>
      </c>
      <c r="I75" s="107"/>
      <c r="J75" s="165" t="s">
        <v>292</v>
      </c>
      <c r="K75" s="107"/>
      <c r="L75" s="23"/>
      <c r="M75" s="165" t="s">
        <v>292</v>
      </c>
      <c r="N75" s="107"/>
      <c r="O75" s="23"/>
      <c r="P75" s="23" t="s">
        <v>292</v>
      </c>
      <c r="Q75" s="39"/>
      <c r="R75" s="165" t="s">
        <v>292</v>
      </c>
      <c r="S75" s="107"/>
    </row>
    <row r="76" spans="1:19" s="32" customFormat="1" ht="11.25">
      <c r="A76" s="57" t="s">
        <v>810</v>
      </c>
      <c r="B76" s="114"/>
      <c r="C76" s="114"/>
      <c r="D76" s="114"/>
      <c r="E76" s="156"/>
      <c r="F76" s="165"/>
      <c r="G76" s="150"/>
      <c r="H76" s="166"/>
      <c r="I76" s="150"/>
      <c r="J76" s="166"/>
      <c r="K76" s="150"/>
      <c r="L76" s="150"/>
      <c r="M76" s="166"/>
      <c r="N76" s="150"/>
      <c r="O76" s="150"/>
      <c r="P76" s="166"/>
      <c r="Q76" s="150"/>
      <c r="R76" s="166"/>
      <c r="S76" s="150"/>
    </row>
    <row r="77" spans="1:19" s="2" customFormat="1" ht="13.5" customHeight="1">
      <c r="A77" s="160" t="s">
        <v>825</v>
      </c>
      <c r="B77" s="150"/>
      <c r="C77" s="150"/>
      <c r="D77" s="150"/>
      <c r="E77" s="107"/>
      <c r="F77" s="165">
        <v>60</v>
      </c>
      <c r="G77" s="107"/>
      <c r="H77" s="165">
        <v>4</v>
      </c>
      <c r="I77" s="107"/>
      <c r="J77" s="165">
        <v>37</v>
      </c>
      <c r="K77" s="107"/>
      <c r="L77" s="23"/>
      <c r="M77" s="165">
        <v>18</v>
      </c>
      <c r="N77" s="107"/>
      <c r="O77" s="23"/>
      <c r="P77" s="23">
        <v>9</v>
      </c>
      <c r="Q77" s="39"/>
      <c r="R77" s="165">
        <v>10</v>
      </c>
      <c r="S77" s="107"/>
    </row>
    <row r="78" spans="1:19" s="2" customFormat="1" ht="13.5" customHeight="1">
      <c r="A78" s="160" t="s">
        <v>826</v>
      </c>
      <c r="B78" s="150"/>
      <c r="C78" s="150"/>
      <c r="D78" s="150"/>
      <c r="E78" s="107"/>
      <c r="F78" s="165">
        <v>60</v>
      </c>
      <c r="G78" s="107"/>
      <c r="H78" s="165">
        <v>4</v>
      </c>
      <c r="I78" s="107"/>
      <c r="J78" s="165">
        <v>60</v>
      </c>
      <c r="K78" s="107"/>
      <c r="L78" s="23"/>
      <c r="M78" s="165">
        <v>16</v>
      </c>
      <c r="N78" s="107"/>
      <c r="O78" s="23"/>
      <c r="P78" s="23">
        <v>35</v>
      </c>
      <c r="Q78" s="39"/>
      <c r="R78" s="165">
        <v>9</v>
      </c>
      <c r="S78" s="107"/>
    </row>
    <row r="79" spans="1:19" s="2" customFormat="1" ht="13.5" customHeight="1">
      <c r="A79" s="160" t="s">
        <v>827</v>
      </c>
      <c r="B79" s="150"/>
      <c r="C79" s="150"/>
      <c r="D79" s="150"/>
      <c r="E79" s="107"/>
      <c r="F79" s="165">
        <v>60</v>
      </c>
      <c r="G79" s="107"/>
      <c r="H79" s="165">
        <v>4</v>
      </c>
      <c r="I79" s="107"/>
      <c r="J79" s="165">
        <v>11</v>
      </c>
      <c r="K79" s="107"/>
      <c r="L79" s="23"/>
      <c r="M79" s="165" t="s">
        <v>292</v>
      </c>
      <c r="N79" s="107"/>
      <c r="O79" s="23"/>
      <c r="P79" s="23" t="s">
        <v>292</v>
      </c>
      <c r="Q79" s="39"/>
      <c r="R79" s="165">
        <v>11</v>
      </c>
      <c r="S79" s="107"/>
    </row>
    <row r="80" spans="1:19" s="32" customFormat="1" ht="11.25">
      <c r="A80" s="57" t="s">
        <v>166</v>
      </c>
      <c r="B80" s="114"/>
      <c r="C80" s="114"/>
      <c r="D80" s="114"/>
      <c r="E80" s="156"/>
      <c r="F80" s="165"/>
      <c r="G80" s="150"/>
      <c r="H80" s="166"/>
      <c r="I80" s="150"/>
      <c r="J80" s="166"/>
      <c r="K80" s="150"/>
      <c r="L80" s="150"/>
      <c r="M80" s="166"/>
      <c r="N80" s="150"/>
      <c r="O80" s="150"/>
      <c r="P80" s="166"/>
      <c r="Q80" s="150"/>
      <c r="R80" s="166"/>
      <c r="S80" s="150"/>
    </row>
    <row r="81" spans="1:19" s="2" customFormat="1" ht="13.5" customHeight="1">
      <c r="A81" s="160" t="s">
        <v>845</v>
      </c>
      <c r="B81" s="150"/>
      <c r="C81" s="150"/>
      <c r="D81" s="150"/>
      <c r="E81" s="107"/>
      <c r="F81" s="165">
        <v>60</v>
      </c>
      <c r="G81" s="107"/>
      <c r="H81" s="165">
        <v>4</v>
      </c>
      <c r="I81" s="107"/>
      <c r="J81" s="165">
        <v>84</v>
      </c>
      <c r="K81" s="107"/>
      <c r="L81" s="23"/>
      <c r="M81" s="165">
        <v>9</v>
      </c>
      <c r="N81" s="107"/>
      <c r="O81" s="23"/>
      <c r="P81" s="23">
        <v>17</v>
      </c>
      <c r="Q81" s="39"/>
      <c r="R81" s="165">
        <v>58</v>
      </c>
      <c r="S81" s="107"/>
    </row>
    <row r="82" spans="1:19" s="2" customFormat="1" ht="13.5" customHeight="1">
      <c r="A82" s="160" t="s">
        <v>846</v>
      </c>
      <c r="B82" s="150"/>
      <c r="C82" s="150"/>
      <c r="D82" s="150"/>
      <c r="E82" s="107"/>
      <c r="F82" s="165">
        <v>60</v>
      </c>
      <c r="G82" s="107"/>
      <c r="H82" s="165">
        <v>4</v>
      </c>
      <c r="I82" s="107"/>
      <c r="J82" s="165">
        <v>70</v>
      </c>
      <c r="K82" s="107"/>
      <c r="L82" s="23"/>
      <c r="M82" s="165">
        <v>13</v>
      </c>
      <c r="N82" s="107"/>
      <c r="O82" s="23"/>
      <c r="P82" s="23">
        <v>22</v>
      </c>
      <c r="Q82" s="39"/>
      <c r="R82" s="165">
        <v>35</v>
      </c>
      <c r="S82" s="107"/>
    </row>
    <row r="83" spans="1:19" s="2" customFormat="1" ht="13.5" customHeight="1">
      <c r="A83" s="160" t="s">
        <v>847</v>
      </c>
      <c r="B83" s="150"/>
      <c r="C83" s="150"/>
      <c r="D83" s="150"/>
      <c r="E83" s="107"/>
      <c r="F83" s="165">
        <v>60</v>
      </c>
      <c r="G83" s="107"/>
      <c r="H83" s="165">
        <v>4</v>
      </c>
      <c r="I83" s="107"/>
      <c r="J83" s="165">
        <v>67</v>
      </c>
      <c r="K83" s="107"/>
      <c r="L83" s="23"/>
      <c r="M83" s="165">
        <v>9</v>
      </c>
      <c r="N83" s="107"/>
      <c r="O83" s="23"/>
      <c r="P83" s="23">
        <v>23</v>
      </c>
      <c r="Q83" s="39"/>
      <c r="R83" s="165">
        <v>35</v>
      </c>
      <c r="S83" s="107"/>
    </row>
    <row r="84" spans="1:19" s="32" customFormat="1" ht="11.25">
      <c r="A84" s="57" t="s">
        <v>657</v>
      </c>
      <c r="B84" s="114"/>
      <c r="C84" s="114"/>
      <c r="D84" s="114"/>
      <c r="E84" s="156"/>
      <c r="F84" s="165"/>
      <c r="G84" s="150"/>
      <c r="H84" s="166"/>
      <c r="I84" s="150"/>
      <c r="J84" s="166"/>
      <c r="K84" s="150"/>
      <c r="L84" s="150"/>
      <c r="M84" s="166"/>
      <c r="N84" s="150"/>
      <c r="O84" s="150"/>
      <c r="P84" s="166"/>
      <c r="Q84" s="150"/>
      <c r="R84" s="166"/>
      <c r="S84" s="150"/>
    </row>
    <row r="85" spans="1:19" s="2" customFormat="1" ht="13.5" customHeight="1">
      <c r="A85" s="160" t="s">
        <v>672</v>
      </c>
      <c r="B85" s="150"/>
      <c r="C85" s="150"/>
      <c r="D85" s="150"/>
      <c r="E85" s="107"/>
      <c r="F85" s="165">
        <v>60</v>
      </c>
      <c r="G85" s="107"/>
      <c r="H85" s="165">
        <v>4</v>
      </c>
      <c r="I85" s="107"/>
      <c r="J85" s="165" t="s">
        <v>292</v>
      </c>
      <c r="K85" s="107"/>
      <c r="L85" s="23"/>
      <c r="M85" s="165" t="s">
        <v>292</v>
      </c>
      <c r="N85" s="107"/>
      <c r="O85" s="23"/>
      <c r="P85" s="23" t="s">
        <v>292</v>
      </c>
      <c r="Q85" s="39"/>
      <c r="R85" s="165" t="s">
        <v>292</v>
      </c>
      <c r="S85" s="107"/>
    </row>
    <row r="86" spans="1:19" s="2" customFormat="1" ht="13.5" customHeight="1">
      <c r="A86" s="160" t="s">
        <v>673</v>
      </c>
      <c r="B86" s="150"/>
      <c r="C86" s="150"/>
      <c r="D86" s="150"/>
      <c r="E86" s="107"/>
      <c r="F86" s="165">
        <v>60</v>
      </c>
      <c r="G86" s="107"/>
      <c r="H86" s="165">
        <v>4</v>
      </c>
      <c r="I86" s="107"/>
      <c r="J86" s="165" t="s">
        <v>292</v>
      </c>
      <c r="K86" s="107"/>
      <c r="L86" s="23"/>
      <c r="M86" s="165" t="s">
        <v>292</v>
      </c>
      <c r="N86" s="107"/>
      <c r="O86" s="23"/>
      <c r="P86" s="23" t="s">
        <v>292</v>
      </c>
      <c r="Q86" s="39"/>
      <c r="R86" s="165" t="s">
        <v>292</v>
      </c>
      <c r="S86" s="107"/>
    </row>
    <row r="87" spans="1:19" s="2" customFormat="1" ht="13.5" customHeight="1">
      <c r="A87" s="160" t="s">
        <v>674</v>
      </c>
      <c r="B87" s="150"/>
      <c r="C87" s="150"/>
      <c r="D87" s="150"/>
      <c r="E87" s="107"/>
      <c r="F87" s="165">
        <v>60</v>
      </c>
      <c r="G87" s="107"/>
      <c r="H87" s="165">
        <v>4</v>
      </c>
      <c r="I87" s="107"/>
      <c r="J87" s="165" t="s">
        <v>292</v>
      </c>
      <c r="K87" s="107"/>
      <c r="L87" s="23"/>
      <c r="M87" s="165" t="s">
        <v>292</v>
      </c>
      <c r="N87" s="107"/>
      <c r="O87" s="23"/>
      <c r="P87" s="23" t="s">
        <v>292</v>
      </c>
      <c r="Q87" s="39"/>
      <c r="R87" s="165" t="s">
        <v>292</v>
      </c>
      <c r="S87" s="107"/>
    </row>
    <row r="88" spans="1:19" s="32" customFormat="1" ht="11.25">
      <c r="A88" s="57" t="s">
        <v>676</v>
      </c>
      <c r="B88" s="114"/>
      <c r="C88" s="114"/>
      <c r="D88" s="114"/>
      <c r="E88" s="156"/>
      <c r="F88" s="165"/>
      <c r="G88" s="150"/>
      <c r="H88" s="166"/>
      <c r="I88" s="150"/>
      <c r="J88" s="166"/>
      <c r="K88" s="150"/>
      <c r="L88" s="150"/>
      <c r="M88" s="166"/>
      <c r="N88" s="150"/>
      <c r="O88" s="150"/>
      <c r="P88" s="166"/>
      <c r="Q88" s="150"/>
      <c r="R88" s="166"/>
      <c r="S88" s="150"/>
    </row>
    <row r="89" spans="1:19" s="2" customFormat="1" ht="13.5" customHeight="1">
      <c r="A89" s="160" t="s">
        <v>703</v>
      </c>
      <c r="B89" s="150"/>
      <c r="C89" s="150"/>
      <c r="D89" s="150"/>
      <c r="E89" s="107"/>
      <c r="F89" s="165">
        <v>60</v>
      </c>
      <c r="G89" s="107"/>
      <c r="H89" s="165">
        <v>4</v>
      </c>
      <c r="I89" s="107"/>
      <c r="J89" s="165">
        <v>75</v>
      </c>
      <c r="K89" s="107"/>
      <c r="L89" s="23"/>
      <c r="M89" s="165">
        <v>9</v>
      </c>
      <c r="N89" s="107"/>
      <c r="O89" s="23"/>
      <c r="P89" s="23">
        <v>34</v>
      </c>
      <c r="Q89" s="39"/>
      <c r="R89" s="165">
        <v>32</v>
      </c>
      <c r="S89" s="107"/>
    </row>
    <row r="90" spans="1:19" s="2" customFormat="1" ht="13.5" customHeight="1">
      <c r="A90" s="160" t="s">
        <v>704</v>
      </c>
      <c r="B90" s="150"/>
      <c r="C90" s="150"/>
      <c r="D90" s="150"/>
      <c r="E90" s="107"/>
      <c r="F90" s="165">
        <v>60</v>
      </c>
      <c r="G90" s="107"/>
      <c r="H90" s="165">
        <v>4</v>
      </c>
      <c r="I90" s="107"/>
      <c r="J90" s="165">
        <v>3</v>
      </c>
      <c r="K90" s="107"/>
      <c r="L90" s="23"/>
      <c r="M90" s="165" t="s">
        <v>292</v>
      </c>
      <c r="N90" s="107"/>
      <c r="O90" s="23"/>
      <c r="P90" s="23" t="s">
        <v>292</v>
      </c>
      <c r="Q90" s="39"/>
      <c r="R90" s="165">
        <v>3</v>
      </c>
      <c r="S90" s="107"/>
    </row>
    <row r="91" spans="1:19" s="2" customFormat="1" ht="13.5" customHeight="1">
      <c r="A91" s="160" t="s">
        <v>705</v>
      </c>
      <c r="B91" s="150"/>
      <c r="C91" s="150"/>
      <c r="D91" s="150"/>
      <c r="E91" s="107"/>
      <c r="F91" s="165" t="s">
        <v>292</v>
      </c>
      <c r="G91" s="107"/>
      <c r="H91" s="165">
        <v>7</v>
      </c>
      <c r="I91" s="107"/>
      <c r="J91" s="165">
        <v>1</v>
      </c>
      <c r="K91" s="107"/>
      <c r="L91" s="23"/>
      <c r="M91" s="165" t="s">
        <v>292</v>
      </c>
      <c r="N91" s="107"/>
      <c r="O91" s="23"/>
      <c r="P91" s="23" t="s">
        <v>292</v>
      </c>
      <c r="Q91" s="39"/>
      <c r="R91" s="165">
        <v>1</v>
      </c>
      <c r="S91" s="107"/>
    </row>
    <row r="92" spans="1:19" s="2" customFormat="1" ht="13.5" customHeight="1">
      <c r="A92" s="160" t="s">
        <v>706</v>
      </c>
      <c r="B92" s="150"/>
      <c r="C92" s="150"/>
      <c r="D92" s="150"/>
      <c r="E92" s="107"/>
      <c r="F92" s="165" t="s">
        <v>292</v>
      </c>
      <c r="G92" s="107"/>
      <c r="H92" s="165">
        <v>13</v>
      </c>
      <c r="I92" s="107"/>
      <c r="J92" s="165">
        <v>1</v>
      </c>
      <c r="K92" s="107"/>
      <c r="L92" s="23"/>
      <c r="M92" s="165">
        <v>1</v>
      </c>
      <c r="N92" s="107"/>
      <c r="O92" s="23"/>
      <c r="P92" s="23" t="s">
        <v>292</v>
      </c>
      <c r="Q92" s="39"/>
      <c r="R92" s="165" t="s">
        <v>292</v>
      </c>
      <c r="S92" s="107"/>
    </row>
    <row r="93" spans="1:19" s="32" customFormat="1" ht="11.25">
      <c r="A93" s="57" t="s">
        <v>849</v>
      </c>
      <c r="B93" s="114"/>
      <c r="C93" s="114"/>
      <c r="D93" s="114"/>
      <c r="E93" s="156"/>
      <c r="F93" s="165"/>
      <c r="G93" s="150"/>
      <c r="H93" s="166"/>
      <c r="I93" s="150"/>
      <c r="J93" s="166"/>
      <c r="K93" s="150"/>
      <c r="L93" s="150"/>
      <c r="M93" s="166"/>
      <c r="N93" s="150"/>
      <c r="O93" s="150"/>
      <c r="P93" s="166"/>
      <c r="Q93" s="150"/>
      <c r="R93" s="166"/>
      <c r="S93" s="150"/>
    </row>
    <row r="94" spans="1:19" s="2" customFormat="1" ht="13.5" customHeight="1">
      <c r="A94" s="160" t="s">
        <v>867</v>
      </c>
      <c r="B94" s="150"/>
      <c r="C94" s="150"/>
      <c r="D94" s="150"/>
      <c r="E94" s="107"/>
      <c r="F94" s="165">
        <v>60</v>
      </c>
      <c r="G94" s="107"/>
      <c r="H94" s="165">
        <v>4</v>
      </c>
      <c r="I94" s="107"/>
      <c r="J94" s="165">
        <v>3</v>
      </c>
      <c r="K94" s="107"/>
      <c r="L94" s="23"/>
      <c r="M94" s="165">
        <v>1</v>
      </c>
      <c r="N94" s="107"/>
      <c r="O94" s="23"/>
      <c r="P94" s="23">
        <v>1</v>
      </c>
      <c r="Q94" s="39"/>
      <c r="R94" s="165">
        <v>1</v>
      </c>
      <c r="S94" s="107"/>
    </row>
    <row r="95" spans="1:19" s="2" customFormat="1" ht="13.5" customHeight="1">
      <c r="A95" s="160" t="s">
        <v>460</v>
      </c>
      <c r="B95" s="150"/>
      <c r="C95" s="150"/>
      <c r="D95" s="150"/>
      <c r="E95" s="107"/>
      <c r="F95" s="165">
        <v>26</v>
      </c>
      <c r="G95" s="107"/>
      <c r="H95" s="165">
        <v>1.5</v>
      </c>
      <c r="I95" s="107"/>
      <c r="J95" s="165">
        <v>43</v>
      </c>
      <c r="K95" s="107"/>
      <c r="L95" s="23"/>
      <c r="M95" s="165">
        <v>14</v>
      </c>
      <c r="N95" s="107"/>
      <c r="O95" s="23"/>
      <c r="P95" s="23">
        <v>19</v>
      </c>
      <c r="Q95" s="39"/>
      <c r="R95" s="165">
        <v>10</v>
      </c>
      <c r="S95" s="107"/>
    </row>
    <row r="96" spans="1:19" s="32" customFormat="1" ht="11.25">
      <c r="A96" s="57" t="s">
        <v>1034</v>
      </c>
      <c r="B96" s="114"/>
      <c r="C96" s="114"/>
      <c r="D96" s="114"/>
      <c r="E96" s="156"/>
      <c r="F96" s="165"/>
      <c r="G96" s="150"/>
      <c r="H96" s="166"/>
      <c r="I96" s="150"/>
      <c r="J96" s="166"/>
      <c r="K96" s="150"/>
      <c r="L96" s="150"/>
      <c r="M96" s="166"/>
      <c r="N96" s="150"/>
      <c r="O96" s="150"/>
      <c r="P96" s="166"/>
      <c r="Q96" s="150"/>
      <c r="R96" s="166"/>
      <c r="S96" s="150"/>
    </row>
    <row r="97" spans="1:19" s="2" customFormat="1" ht="13.5" customHeight="1">
      <c r="A97" s="160" t="s">
        <v>1057</v>
      </c>
      <c r="B97" s="150"/>
      <c r="C97" s="150"/>
      <c r="D97" s="150"/>
      <c r="E97" s="107"/>
      <c r="F97" s="165">
        <v>60</v>
      </c>
      <c r="G97" s="107"/>
      <c r="H97" s="165">
        <v>4</v>
      </c>
      <c r="I97" s="107"/>
      <c r="J97" s="165">
        <v>70</v>
      </c>
      <c r="K97" s="107"/>
      <c r="L97" s="23"/>
      <c r="M97" s="165" t="s">
        <v>292</v>
      </c>
      <c r="N97" s="107"/>
      <c r="O97" s="23"/>
      <c r="P97" s="23">
        <v>10</v>
      </c>
      <c r="Q97" s="39"/>
      <c r="R97" s="165">
        <v>60</v>
      </c>
      <c r="S97" s="107"/>
    </row>
    <row r="98" spans="1:19" s="2" customFormat="1" ht="13.5" customHeight="1">
      <c r="A98" s="160" t="s">
        <v>1058</v>
      </c>
      <c r="B98" s="150"/>
      <c r="C98" s="150"/>
      <c r="D98" s="150"/>
      <c r="E98" s="107"/>
      <c r="F98" s="165">
        <v>60</v>
      </c>
      <c r="G98" s="107"/>
      <c r="H98" s="165">
        <v>4</v>
      </c>
      <c r="I98" s="107"/>
      <c r="J98" s="165">
        <v>70</v>
      </c>
      <c r="K98" s="107"/>
      <c r="L98" s="23"/>
      <c r="M98" s="165">
        <v>2</v>
      </c>
      <c r="N98" s="107"/>
      <c r="O98" s="23"/>
      <c r="P98" s="23">
        <v>19</v>
      </c>
      <c r="Q98" s="39"/>
      <c r="R98" s="165">
        <v>49</v>
      </c>
      <c r="S98" s="107"/>
    </row>
    <row r="99" spans="1:19" s="32" customFormat="1" ht="11.25">
      <c r="A99" s="57" t="s">
        <v>708</v>
      </c>
      <c r="B99" s="114"/>
      <c r="C99" s="114"/>
      <c r="D99" s="114"/>
      <c r="E99" s="156"/>
      <c r="F99" s="165"/>
      <c r="G99" s="150"/>
      <c r="H99" s="166"/>
      <c r="I99" s="150"/>
      <c r="J99" s="166"/>
      <c r="K99" s="150"/>
      <c r="L99" s="150"/>
      <c r="M99" s="166"/>
      <c r="N99" s="150"/>
      <c r="O99" s="150"/>
      <c r="P99" s="166"/>
      <c r="Q99" s="150"/>
      <c r="R99" s="166"/>
      <c r="S99" s="150"/>
    </row>
    <row r="100" spans="1:19" s="2" customFormat="1" ht="13.5" customHeight="1">
      <c r="A100" s="160" t="s">
        <v>728</v>
      </c>
      <c r="B100" s="150"/>
      <c r="C100" s="150"/>
      <c r="D100" s="150"/>
      <c r="E100" s="107"/>
      <c r="F100" s="165">
        <v>60</v>
      </c>
      <c r="G100" s="107"/>
      <c r="H100" s="165">
        <v>4</v>
      </c>
      <c r="I100" s="107"/>
      <c r="J100" s="165">
        <v>5</v>
      </c>
      <c r="K100" s="107"/>
      <c r="L100" s="23"/>
      <c r="M100" s="165" t="s">
        <v>292</v>
      </c>
      <c r="N100" s="107"/>
      <c r="O100" s="23"/>
      <c r="P100" s="23" t="s">
        <v>292</v>
      </c>
      <c r="Q100" s="39"/>
      <c r="R100" s="165">
        <v>5</v>
      </c>
      <c r="S100" s="107"/>
    </row>
    <row r="101" spans="1:19" s="32" customFormat="1" ht="11.25">
      <c r="A101" s="57" t="s">
        <v>171</v>
      </c>
      <c r="B101" s="114"/>
      <c r="C101" s="114"/>
      <c r="D101" s="114"/>
      <c r="E101" s="156"/>
      <c r="F101" s="165"/>
      <c r="G101" s="150"/>
      <c r="H101" s="166"/>
      <c r="I101" s="150"/>
      <c r="J101" s="166"/>
      <c r="K101" s="150"/>
      <c r="L101" s="150"/>
      <c r="M101" s="166"/>
      <c r="N101" s="150"/>
      <c r="O101" s="150"/>
      <c r="P101" s="166"/>
      <c r="Q101" s="150"/>
      <c r="R101" s="166"/>
      <c r="S101" s="150"/>
    </row>
    <row r="102" spans="1:19" s="2" customFormat="1" ht="13.5" customHeight="1">
      <c r="A102" s="160" t="s">
        <v>873</v>
      </c>
      <c r="B102" s="150"/>
      <c r="C102" s="150"/>
      <c r="D102" s="150"/>
      <c r="E102" s="107"/>
      <c r="F102" s="165">
        <v>60</v>
      </c>
      <c r="G102" s="107"/>
      <c r="H102" s="165">
        <v>4</v>
      </c>
      <c r="I102" s="107"/>
      <c r="J102" s="165">
        <v>5</v>
      </c>
      <c r="K102" s="107"/>
      <c r="L102" s="23"/>
      <c r="M102" s="165">
        <v>1</v>
      </c>
      <c r="N102" s="107"/>
      <c r="O102" s="23"/>
      <c r="P102" s="23">
        <v>1</v>
      </c>
      <c r="Q102" s="39"/>
      <c r="R102" s="165">
        <v>3</v>
      </c>
      <c r="S102" s="107"/>
    </row>
    <row r="103" spans="1:19" s="2" customFormat="1" ht="13.5" customHeight="1">
      <c r="A103" s="160" t="s">
        <v>874</v>
      </c>
      <c r="B103" s="150"/>
      <c r="C103" s="150"/>
      <c r="D103" s="150"/>
      <c r="E103" s="107"/>
      <c r="F103" s="165">
        <v>60</v>
      </c>
      <c r="G103" s="107"/>
      <c r="H103" s="165">
        <v>4</v>
      </c>
      <c r="I103" s="107"/>
      <c r="J103" s="165">
        <v>68</v>
      </c>
      <c r="K103" s="107"/>
      <c r="L103" s="23"/>
      <c r="M103" s="165">
        <v>24</v>
      </c>
      <c r="N103" s="107"/>
      <c r="O103" s="23"/>
      <c r="P103" s="23">
        <v>26</v>
      </c>
      <c r="Q103" s="39"/>
      <c r="R103" s="165">
        <v>18</v>
      </c>
      <c r="S103" s="107"/>
    </row>
    <row r="104" spans="1:19" s="2" customFormat="1" ht="13.5" customHeight="1">
      <c r="A104" s="160" t="s">
        <v>875</v>
      </c>
      <c r="B104" s="150"/>
      <c r="C104" s="150"/>
      <c r="D104" s="150"/>
      <c r="E104" s="107"/>
      <c r="F104" s="165">
        <v>60</v>
      </c>
      <c r="G104" s="107"/>
      <c r="H104" s="165">
        <v>4</v>
      </c>
      <c r="I104" s="107"/>
      <c r="J104" s="165">
        <v>64</v>
      </c>
      <c r="K104" s="107"/>
      <c r="L104" s="23"/>
      <c r="M104" s="165">
        <v>23</v>
      </c>
      <c r="N104" s="107"/>
      <c r="O104" s="23"/>
      <c r="P104" s="23">
        <v>15</v>
      </c>
      <c r="Q104" s="39"/>
      <c r="R104" s="165">
        <v>26</v>
      </c>
      <c r="S104" s="107"/>
    </row>
    <row r="105" spans="1:19" s="32" customFormat="1" ht="11.25">
      <c r="A105" s="57" t="s">
        <v>1059</v>
      </c>
      <c r="B105" s="114"/>
      <c r="C105" s="114"/>
      <c r="D105" s="114"/>
      <c r="E105" s="156"/>
      <c r="F105" s="165"/>
      <c r="G105" s="150"/>
      <c r="H105" s="166"/>
      <c r="I105" s="150"/>
      <c r="J105" s="166"/>
      <c r="K105" s="150"/>
      <c r="L105" s="150"/>
      <c r="M105" s="166"/>
      <c r="N105" s="150"/>
      <c r="O105" s="150"/>
      <c r="P105" s="166"/>
      <c r="Q105" s="150"/>
      <c r="R105" s="166"/>
      <c r="S105" s="150"/>
    </row>
    <row r="106" spans="1:19" s="2" customFormat="1" ht="13.5" customHeight="1">
      <c r="A106" s="160" t="s">
        <v>1069</v>
      </c>
      <c r="B106" s="150"/>
      <c r="C106" s="150"/>
      <c r="D106" s="150"/>
      <c r="E106" s="107"/>
      <c r="F106" s="165">
        <v>60</v>
      </c>
      <c r="G106" s="107"/>
      <c r="H106" s="165">
        <v>4</v>
      </c>
      <c r="I106" s="107"/>
      <c r="J106" s="165">
        <v>40</v>
      </c>
      <c r="K106" s="107"/>
      <c r="L106" s="23"/>
      <c r="M106" s="165">
        <v>15</v>
      </c>
      <c r="N106" s="107"/>
      <c r="O106" s="23"/>
      <c r="P106" s="23">
        <v>9</v>
      </c>
      <c r="Q106" s="39"/>
      <c r="R106" s="165">
        <v>16</v>
      </c>
      <c r="S106" s="107"/>
    </row>
    <row r="107" spans="1:19" s="2" customFormat="1" ht="13.5" customHeight="1">
      <c r="A107" s="160" t="s">
        <v>1070</v>
      </c>
      <c r="B107" s="150"/>
      <c r="C107" s="150"/>
      <c r="D107" s="150"/>
      <c r="E107" s="107"/>
      <c r="F107" s="165">
        <v>60</v>
      </c>
      <c r="G107" s="107"/>
      <c r="H107" s="165">
        <v>4</v>
      </c>
      <c r="I107" s="107"/>
      <c r="J107" s="165">
        <v>78</v>
      </c>
      <c r="K107" s="107"/>
      <c r="L107" s="23"/>
      <c r="M107" s="165">
        <v>27</v>
      </c>
      <c r="N107" s="107"/>
      <c r="O107" s="23"/>
      <c r="P107" s="23">
        <v>14</v>
      </c>
      <c r="Q107" s="39"/>
      <c r="R107" s="165">
        <v>37</v>
      </c>
      <c r="S107" s="107"/>
    </row>
    <row r="108" spans="1:19" s="2" customFormat="1" ht="13.5" customHeight="1">
      <c r="A108" s="160" t="s">
        <v>1071</v>
      </c>
      <c r="B108" s="150"/>
      <c r="C108" s="150"/>
      <c r="D108" s="150"/>
      <c r="E108" s="107"/>
      <c r="F108" s="165">
        <v>60</v>
      </c>
      <c r="G108" s="107"/>
      <c r="H108" s="165">
        <v>4</v>
      </c>
      <c r="I108" s="107"/>
      <c r="J108" s="165">
        <v>84</v>
      </c>
      <c r="K108" s="107"/>
      <c r="L108" s="23"/>
      <c r="M108" s="165">
        <v>39</v>
      </c>
      <c r="N108" s="107"/>
      <c r="O108" s="23"/>
      <c r="P108" s="23">
        <v>23</v>
      </c>
      <c r="Q108" s="39"/>
      <c r="R108" s="165">
        <v>22</v>
      </c>
      <c r="S108" s="107"/>
    </row>
    <row r="109" spans="1:19" s="32" customFormat="1" ht="11.25">
      <c r="A109" s="57" t="s">
        <v>173</v>
      </c>
      <c r="B109" s="114"/>
      <c r="C109" s="114"/>
      <c r="D109" s="114"/>
      <c r="E109" s="156"/>
      <c r="F109" s="165"/>
      <c r="G109" s="150"/>
      <c r="H109" s="166"/>
      <c r="I109" s="150"/>
      <c r="J109" s="166"/>
      <c r="K109" s="150"/>
      <c r="L109" s="150"/>
      <c r="M109" s="166"/>
      <c r="N109" s="150"/>
      <c r="O109" s="150"/>
      <c r="P109" s="166"/>
      <c r="Q109" s="150"/>
      <c r="R109" s="166"/>
      <c r="S109" s="150"/>
    </row>
    <row r="110" spans="1:19" s="2" customFormat="1" ht="13.5" customHeight="1">
      <c r="A110" s="160" t="s">
        <v>487</v>
      </c>
      <c r="B110" s="150"/>
      <c r="C110" s="150"/>
      <c r="D110" s="150"/>
      <c r="E110" s="107"/>
      <c r="F110" s="165">
        <v>60</v>
      </c>
      <c r="G110" s="107"/>
      <c r="H110" s="165">
        <v>4</v>
      </c>
      <c r="I110" s="107"/>
      <c r="J110" s="165">
        <v>64</v>
      </c>
      <c r="K110" s="107"/>
      <c r="L110" s="23"/>
      <c r="M110" s="165">
        <v>7</v>
      </c>
      <c r="N110" s="107"/>
      <c r="O110" s="23"/>
      <c r="P110" s="23">
        <v>16</v>
      </c>
      <c r="Q110" s="39"/>
      <c r="R110" s="165">
        <v>41</v>
      </c>
      <c r="S110" s="107"/>
    </row>
    <row r="111" spans="1:19" s="2" customFormat="1" ht="13.5" customHeight="1">
      <c r="A111" s="160" t="s">
        <v>488</v>
      </c>
      <c r="B111" s="150"/>
      <c r="C111" s="150"/>
      <c r="D111" s="150"/>
      <c r="E111" s="107"/>
      <c r="F111" s="165">
        <v>60</v>
      </c>
      <c r="G111" s="107"/>
      <c r="H111" s="165">
        <v>4</v>
      </c>
      <c r="I111" s="107"/>
      <c r="J111" s="165">
        <v>4</v>
      </c>
      <c r="K111" s="107"/>
      <c r="L111" s="23"/>
      <c r="M111" s="165">
        <v>1</v>
      </c>
      <c r="N111" s="107"/>
      <c r="O111" s="23"/>
      <c r="P111" s="23">
        <v>1</v>
      </c>
      <c r="Q111" s="39"/>
      <c r="R111" s="165">
        <v>2</v>
      </c>
      <c r="S111" s="107"/>
    </row>
    <row r="112" spans="1:19" s="2" customFormat="1" ht="13.5" customHeight="1">
      <c r="A112" s="160" t="s">
        <v>489</v>
      </c>
      <c r="B112" s="150"/>
      <c r="C112" s="150"/>
      <c r="D112" s="150"/>
      <c r="E112" s="107"/>
      <c r="F112" s="165">
        <v>60</v>
      </c>
      <c r="G112" s="107"/>
      <c r="H112" s="165">
        <v>4</v>
      </c>
      <c r="I112" s="107"/>
      <c r="J112" s="165">
        <v>6</v>
      </c>
      <c r="K112" s="107"/>
      <c r="L112" s="23"/>
      <c r="M112" s="165">
        <v>1</v>
      </c>
      <c r="N112" s="107"/>
      <c r="O112" s="23"/>
      <c r="P112" s="23" t="s">
        <v>292</v>
      </c>
      <c r="Q112" s="39"/>
      <c r="R112" s="165">
        <v>5</v>
      </c>
      <c r="S112" s="107"/>
    </row>
    <row r="113" spans="1:19" s="32" customFormat="1" ht="11.25">
      <c r="A113" s="57" t="s">
        <v>491</v>
      </c>
      <c r="B113" s="114"/>
      <c r="C113" s="114"/>
      <c r="D113" s="114"/>
      <c r="E113" s="156"/>
      <c r="F113" s="165"/>
      <c r="G113" s="150"/>
      <c r="H113" s="166"/>
      <c r="I113" s="150"/>
      <c r="J113" s="166"/>
      <c r="K113" s="150"/>
      <c r="L113" s="150"/>
      <c r="M113" s="166"/>
      <c r="N113" s="150"/>
      <c r="O113" s="150"/>
      <c r="P113" s="166"/>
      <c r="Q113" s="150"/>
      <c r="R113" s="166"/>
      <c r="S113" s="150"/>
    </row>
    <row r="114" spans="1:19" s="2" customFormat="1" ht="13.5" customHeight="1">
      <c r="A114" s="160" t="s">
        <v>540</v>
      </c>
      <c r="B114" s="150"/>
      <c r="C114" s="150"/>
      <c r="D114" s="150"/>
      <c r="E114" s="107"/>
      <c r="F114" s="165">
        <v>60</v>
      </c>
      <c r="G114" s="107"/>
      <c r="H114" s="165">
        <v>4</v>
      </c>
      <c r="I114" s="107"/>
      <c r="J114" s="165">
        <v>5</v>
      </c>
      <c r="K114" s="107"/>
      <c r="L114" s="23"/>
      <c r="M114" s="165" t="s">
        <v>292</v>
      </c>
      <c r="N114" s="107"/>
      <c r="O114" s="23"/>
      <c r="P114" s="23">
        <v>1</v>
      </c>
      <c r="Q114" s="39"/>
      <c r="R114" s="165">
        <v>4</v>
      </c>
      <c r="S114" s="107"/>
    </row>
    <row r="115" spans="1:19" s="2" customFormat="1" ht="13.5" customHeight="1">
      <c r="A115" s="160" t="s">
        <v>541</v>
      </c>
      <c r="B115" s="150"/>
      <c r="C115" s="150"/>
      <c r="D115" s="150"/>
      <c r="E115" s="107"/>
      <c r="F115" s="165">
        <v>60</v>
      </c>
      <c r="G115" s="107"/>
      <c r="H115" s="165">
        <v>4</v>
      </c>
      <c r="I115" s="107"/>
      <c r="J115" s="165">
        <v>19</v>
      </c>
      <c r="K115" s="107"/>
      <c r="L115" s="23"/>
      <c r="M115" s="165">
        <v>7</v>
      </c>
      <c r="N115" s="107"/>
      <c r="O115" s="23"/>
      <c r="P115" s="23">
        <v>3</v>
      </c>
      <c r="Q115" s="39"/>
      <c r="R115" s="165">
        <v>9</v>
      </c>
      <c r="S115" s="107"/>
    </row>
    <row r="116" spans="1:19" s="32" customFormat="1" ht="11.25">
      <c r="A116" s="57" t="s">
        <v>1082</v>
      </c>
      <c r="B116" s="114"/>
      <c r="C116" s="114"/>
      <c r="D116" s="114"/>
      <c r="E116" s="156"/>
      <c r="F116" s="165"/>
      <c r="G116" s="150"/>
      <c r="H116" s="166"/>
      <c r="I116" s="150"/>
      <c r="J116" s="166"/>
      <c r="K116" s="150"/>
      <c r="L116" s="150"/>
      <c r="M116" s="166"/>
      <c r="N116" s="150"/>
      <c r="O116" s="150"/>
      <c r="P116" s="166"/>
      <c r="Q116" s="150"/>
      <c r="R116" s="166"/>
      <c r="S116" s="150"/>
    </row>
    <row r="117" spans="1:19" s="2" customFormat="1" ht="13.5" customHeight="1">
      <c r="A117" s="160" t="s">
        <v>897</v>
      </c>
      <c r="B117" s="150"/>
      <c r="C117" s="150"/>
      <c r="D117" s="150"/>
      <c r="E117" s="107"/>
      <c r="F117" s="165">
        <v>22</v>
      </c>
      <c r="G117" s="107"/>
      <c r="H117" s="165">
        <v>1.5</v>
      </c>
      <c r="I117" s="107"/>
      <c r="J117" s="165" t="s">
        <v>292</v>
      </c>
      <c r="K117" s="107"/>
      <c r="L117" s="23"/>
      <c r="M117" s="165" t="s">
        <v>292</v>
      </c>
      <c r="N117" s="107"/>
      <c r="O117" s="23"/>
      <c r="P117" s="23" t="s">
        <v>292</v>
      </c>
      <c r="Q117" s="39"/>
      <c r="R117" s="165" t="s">
        <v>292</v>
      </c>
      <c r="S117" s="107"/>
    </row>
    <row r="118" spans="1:19" s="2" customFormat="1" ht="13.5" customHeight="1">
      <c r="A118" s="160" t="s">
        <v>997</v>
      </c>
      <c r="B118" s="150"/>
      <c r="C118" s="150"/>
      <c r="D118" s="150"/>
      <c r="E118" s="107"/>
      <c r="F118" s="165">
        <v>22</v>
      </c>
      <c r="G118" s="107"/>
      <c r="H118" s="165">
        <v>1.5</v>
      </c>
      <c r="I118" s="107"/>
      <c r="J118" s="165" t="s">
        <v>292</v>
      </c>
      <c r="K118" s="107"/>
      <c r="L118" s="23"/>
      <c r="M118" s="165" t="s">
        <v>292</v>
      </c>
      <c r="N118" s="107"/>
      <c r="O118" s="23"/>
      <c r="P118" s="23" t="s">
        <v>292</v>
      </c>
      <c r="Q118" s="39"/>
      <c r="R118" s="165" t="s">
        <v>292</v>
      </c>
      <c r="S118" s="107"/>
    </row>
    <row r="119" spans="1:19" s="2" customFormat="1" ht="13.5" customHeight="1">
      <c r="A119" s="160" t="s">
        <v>460</v>
      </c>
      <c r="B119" s="150"/>
      <c r="C119" s="150"/>
      <c r="D119" s="150"/>
      <c r="E119" s="107"/>
      <c r="F119" s="165">
        <v>22</v>
      </c>
      <c r="G119" s="107"/>
      <c r="H119" s="165">
        <v>1.5</v>
      </c>
      <c r="I119" s="107"/>
      <c r="J119" s="165" t="s">
        <v>292</v>
      </c>
      <c r="K119" s="107"/>
      <c r="L119" s="23"/>
      <c r="M119" s="165" t="s">
        <v>292</v>
      </c>
      <c r="N119" s="107"/>
      <c r="O119" s="23"/>
      <c r="P119" s="23" t="s">
        <v>292</v>
      </c>
      <c r="Q119" s="39"/>
      <c r="R119" s="165" t="s">
        <v>292</v>
      </c>
      <c r="S119" s="107"/>
    </row>
    <row r="120" spans="1:19" s="32" customFormat="1" ht="11.25">
      <c r="A120" s="57" t="s">
        <v>1085</v>
      </c>
      <c r="B120" s="114"/>
      <c r="C120" s="114"/>
      <c r="D120" s="114"/>
      <c r="E120" s="156"/>
      <c r="F120" s="165"/>
      <c r="G120" s="150"/>
      <c r="H120" s="166"/>
      <c r="I120" s="150"/>
      <c r="J120" s="166"/>
      <c r="K120" s="150"/>
      <c r="L120" s="150"/>
      <c r="M120" s="166"/>
      <c r="N120" s="150"/>
      <c r="O120" s="150"/>
      <c r="P120" s="166"/>
      <c r="Q120" s="150"/>
      <c r="R120" s="166"/>
      <c r="S120" s="150"/>
    </row>
    <row r="121" spans="1:19" s="2" customFormat="1" ht="13.5" customHeight="1">
      <c r="A121" s="160" t="s">
        <v>1086</v>
      </c>
      <c r="B121" s="150"/>
      <c r="C121" s="150"/>
      <c r="D121" s="150"/>
      <c r="E121" s="107"/>
      <c r="F121" s="165">
        <v>60</v>
      </c>
      <c r="G121" s="107"/>
      <c r="H121" s="165">
        <v>4</v>
      </c>
      <c r="I121" s="107"/>
      <c r="J121" s="165">
        <v>58</v>
      </c>
      <c r="K121" s="107"/>
      <c r="L121" s="23"/>
      <c r="M121" s="165">
        <v>2</v>
      </c>
      <c r="N121" s="107"/>
      <c r="O121" s="23"/>
      <c r="P121" s="23">
        <v>26</v>
      </c>
      <c r="Q121" s="39"/>
      <c r="R121" s="165">
        <v>30</v>
      </c>
      <c r="S121" s="107"/>
    </row>
    <row r="122" spans="1:19" s="2" customFormat="1" ht="13.5" customHeight="1">
      <c r="A122" s="160" t="s">
        <v>1087</v>
      </c>
      <c r="B122" s="150"/>
      <c r="C122" s="150"/>
      <c r="D122" s="150"/>
      <c r="E122" s="107"/>
      <c r="F122" s="165">
        <v>60</v>
      </c>
      <c r="G122" s="107"/>
      <c r="H122" s="165">
        <v>4</v>
      </c>
      <c r="I122" s="107"/>
      <c r="J122" s="165">
        <v>79</v>
      </c>
      <c r="K122" s="107"/>
      <c r="L122" s="23"/>
      <c r="M122" s="165">
        <v>10</v>
      </c>
      <c r="N122" s="107"/>
      <c r="O122" s="23"/>
      <c r="P122" s="23">
        <v>39</v>
      </c>
      <c r="Q122" s="39"/>
      <c r="R122" s="165">
        <v>30</v>
      </c>
      <c r="S122" s="107"/>
    </row>
    <row r="123" spans="1:19" s="2" customFormat="1" ht="13.5" customHeight="1">
      <c r="A123" s="160" t="s">
        <v>1088</v>
      </c>
      <c r="B123" s="150"/>
      <c r="C123" s="150"/>
      <c r="D123" s="150"/>
      <c r="E123" s="107"/>
      <c r="F123" s="165">
        <v>90</v>
      </c>
      <c r="G123" s="107"/>
      <c r="H123" s="165">
        <v>6</v>
      </c>
      <c r="I123" s="107"/>
      <c r="J123" s="165">
        <v>68</v>
      </c>
      <c r="K123" s="107"/>
      <c r="L123" s="23"/>
      <c r="M123" s="165">
        <v>11</v>
      </c>
      <c r="N123" s="107"/>
      <c r="O123" s="23"/>
      <c r="P123" s="23">
        <v>41</v>
      </c>
      <c r="Q123" s="39"/>
      <c r="R123" s="165">
        <v>16</v>
      </c>
      <c r="S123" s="107"/>
    </row>
    <row r="124" spans="1:19" s="32" customFormat="1" ht="11.25">
      <c r="A124" s="57" t="s">
        <v>176</v>
      </c>
      <c r="B124" s="114"/>
      <c r="C124" s="114"/>
      <c r="D124" s="114"/>
      <c r="E124" s="156"/>
      <c r="F124" s="165"/>
      <c r="G124" s="150"/>
      <c r="H124" s="166"/>
      <c r="I124" s="150"/>
      <c r="J124" s="166"/>
      <c r="K124" s="150"/>
      <c r="L124" s="150"/>
      <c r="M124" s="166"/>
      <c r="N124" s="150"/>
      <c r="O124" s="150"/>
      <c r="P124" s="166"/>
      <c r="Q124" s="150"/>
      <c r="R124" s="166"/>
      <c r="S124" s="150"/>
    </row>
    <row r="125" spans="1:19" s="2" customFormat="1" ht="13.5" customHeight="1">
      <c r="A125" s="160" t="s">
        <v>878</v>
      </c>
      <c r="B125" s="150"/>
      <c r="C125" s="150"/>
      <c r="D125" s="150"/>
      <c r="E125" s="107"/>
      <c r="F125" s="165">
        <v>60</v>
      </c>
      <c r="G125" s="107"/>
      <c r="H125" s="165">
        <v>4</v>
      </c>
      <c r="I125" s="107"/>
      <c r="J125" s="165">
        <v>69</v>
      </c>
      <c r="K125" s="107"/>
      <c r="L125" s="23"/>
      <c r="M125" s="165">
        <v>8</v>
      </c>
      <c r="N125" s="107"/>
      <c r="O125" s="23"/>
      <c r="P125" s="23">
        <v>27</v>
      </c>
      <c r="Q125" s="39"/>
      <c r="R125" s="165">
        <v>34</v>
      </c>
      <c r="S125" s="107"/>
    </row>
    <row r="126" spans="1:19" s="2" customFormat="1" ht="13.5" customHeight="1">
      <c r="A126" s="160" t="s">
        <v>879</v>
      </c>
      <c r="B126" s="150"/>
      <c r="C126" s="150"/>
      <c r="D126" s="150"/>
      <c r="E126" s="107"/>
      <c r="F126" s="165">
        <v>60</v>
      </c>
      <c r="G126" s="107"/>
      <c r="H126" s="165">
        <v>4</v>
      </c>
      <c r="I126" s="107"/>
      <c r="J126" s="165">
        <v>70</v>
      </c>
      <c r="K126" s="107"/>
      <c r="L126" s="23"/>
      <c r="M126" s="165">
        <v>12</v>
      </c>
      <c r="N126" s="107"/>
      <c r="O126" s="23"/>
      <c r="P126" s="23">
        <v>33</v>
      </c>
      <c r="Q126" s="39"/>
      <c r="R126" s="165">
        <v>25</v>
      </c>
      <c r="S126" s="107"/>
    </row>
    <row r="127" spans="1:19" s="2" customFormat="1" ht="13.5" customHeight="1">
      <c r="A127" s="160" t="s">
        <v>880</v>
      </c>
      <c r="B127" s="150"/>
      <c r="C127" s="150"/>
      <c r="D127" s="150"/>
      <c r="E127" s="107"/>
      <c r="F127" s="165">
        <v>60</v>
      </c>
      <c r="G127" s="107"/>
      <c r="H127" s="165">
        <v>4</v>
      </c>
      <c r="I127" s="107"/>
      <c r="J127" s="165">
        <v>55</v>
      </c>
      <c r="K127" s="107"/>
      <c r="L127" s="23"/>
      <c r="M127" s="165">
        <v>9</v>
      </c>
      <c r="N127" s="107"/>
      <c r="O127" s="23"/>
      <c r="P127" s="23">
        <v>27</v>
      </c>
      <c r="Q127" s="39"/>
      <c r="R127" s="165">
        <v>19</v>
      </c>
      <c r="S127" s="107"/>
    </row>
  </sheetData>
  <mergeCells count="13">
    <mergeCell ref="R6:S6"/>
    <mergeCell ref="A4:S5"/>
    <mergeCell ref="A6:E6"/>
    <mergeCell ref="F6:G6"/>
    <mergeCell ref="H6:I6"/>
    <mergeCell ref="J6:K6"/>
    <mergeCell ref="M6:N6"/>
    <mergeCell ref="A1:S1"/>
    <mergeCell ref="A2:S2"/>
    <mergeCell ref="R3:S3"/>
    <mergeCell ref="P3:Q3"/>
    <mergeCell ref="E3:O3"/>
    <mergeCell ref="A3:D3"/>
  </mergeCells>
  <phoneticPr fontId="10" type="noConversion"/>
  <conditionalFormatting sqref="J121:K123 J117:K119 J114:K115 J110:K112 J106:K108 J102:K104 J100:K100 J97:K98 J94:K95 J89:K92 J85:K87 J81:K83 J77:K79 J74:K75 J70:K72 J66:K68 J62:K64 J58:K60 J55:K56 J51:K53 J47:K49 J45:K45 J42:K43 J38:K40 J34:K36 J31:K32 J29:K29 J25:K27 J21:K23 J18:K19 J16:K16 J12:K14 J9:K10 J125:K127">
    <cfRule type="cellIs" dxfId="0" priority="1" stopIfTrue="1" operator="notEqual">
      <formula>M9+P9+R9</formula>
    </cfRule>
  </conditionalFormatting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35"/>
  <sheetViews>
    <sheetView workbookViewId="0">
      <selection activeCell="G3" sqref="G3:M3"/>
    </sheetView>
  </sheetViews>
  <sheetFormatPr defaultRowHeight="12.75"/>
  <cols>
    <col min="1" max="1" width="6" customWidth="1"/>
    <col min="2" max="3" width="6.7109375" customWidth="1"/>
    <col min="4" max="4" width="7.140625" customWidth="1"/>
    <col min="5" max="5" width="7.28515625" customWidth="1"/>
    <col min="6" max="6" width="7" customWidth="1"/>
    <col min="7" max="8" width="6.85546875" customWidth="1"/>
    <col min="9" max="9" width="6.5703125" customWidth="1"/>
    <col min="10" max="10" width="6.28515625" customWidth="1"/>
    <col min="11" max="11" width="5.7109375" customWidth="1"/>
    <col min="12" max="12" width="6" customWidth="1"/>
    <col min="13" max="13" width="7.85546875" customWidth="1"/>
    <col min="14" max="15" width="6.5703125" customWidth="1"/>
    <col min="16" max="17" width="6.42578125" customWidth="1"/>
    <col min="18" max="18" width="7.28515625" style="26" customWidth="1"/>
    <col min="19" max="19" width="7.7109375" style="26" customWidth="1"/>
    <col min="20" max="20" width="8.5703125" style="26" customWidth="1"/>
    <col min="21" max="21" width="7" customWidth="1"/>
  </cols>
  <sheetData>
    <row r="1" spans="1:21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</row>
    <row r="2" spans="1:21" ht="13.5" thickBot="1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</row>
    <row r="3" spans="1:21" ht="13.5" thickBot="1">
      <c r="A3" s="398" t="s">
        <v>149</v>
      </c>
      <c r="B3" s="399"/>
      <c r="C3" s="399"/>
      <c r="D3" s="399"/>
      <c r="E3" s="399"/>
      <c r="F3" s="400"/>
      <c r="G3" s="403"/>
      <c r="H3" s="404"/>
      <c r="I3" s="404"/>
      <c r="J3" s="404"/>
      <c r="K3" s="404"/>
      <c r="L3" s="404"/>
      <c r="M3" s="405"/>
      <c r="N3" s="401" t="s">
        <v>73</v>
      </c>
      <c r="O3" s="402"/>
      <c r="P3" s="399" t="s">
        <v>289</v>
      </c>
      <c r="Q3" s="400"/>
    </row>
    <row r="4" spans="1:21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172"/>
      <c r="S4" s="172"/>
      <c r="T4" s="172"/>
    </row>
    <row r="5" spans="1:21" s="7" customFormat="1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26"/>
      <c r="S5" s="26"/>
      <c r="T5" s="26"/>
      <c r="U5" s="178"/>
    </row>
    <row r="6" spans="1:21" s="1" customFormat="1">
      <c r="A6" s="5" t="s">
        <v>29</v>
      </c>
      <c r="B6" s="5" t="s">
        <v>30</v>
      </c>
      <c r="C6" s="5" t="s">
        <v>31</v>
      </c>
      <c r="D6" s="5" t="s">
        <v>32</v>
      </c>
      <c r="E6" s="5" t="s">
        <v>263</v>
      </c>
      <c r="F6" s="5" t="s">
        <v>33</v>
      </c>
      <c r="G6" s="5" t="s">
        <v>264</v>
      </c>
      <c r="H6" s="5" t="s">
        <v>34</v>
      </c>
      <c r="I6" s="5" t="s">
        <v>35</v>
      </c>
      <c r="J6" s="5" t="s">
        <v>36</v>
      </c>
      <c r="K6" s="5" t="s">
        <v>37</v>
      </c>
      <c r="L6" s="5" t="s">
        <v>38</v>
      </c>
      <c r="M6" s="5" t="s">
        <v>39</v>
      </c>
      <c r="N6" s="5" t="s">
        <v>40</v>
      </c>
      <c r="O6" s="5" t="s">
        <v>41</v>
      </c>
      <c r="P6" s="5" t="s">
        <v>42</v>
      </c>
      <c r="Q6" s="5" t="s">
        <v>43</v>
      </c>
      <c r="R6" s="169" t="s">
        <v>261</v>
      </c>
      <c r="S6" s="169" t="s">
        <v>262</v>
      </c>
      <c r="T6" s="177" t="s">
        <v>260</v>
      </c>
    </row>
    <row r="7" spans="1:21" s="1" customFormat="1">
      <c r="A7" s="5">
        <f>SUM(A10:A118)</f>
        <v>5824</v>
      </c>
      <c r="B7" s="5">
        <f>SUM(B10:B118)</f>
        <v>0</v>
      </c>
      <c r="C7" s="5">
        <f>SUM(C10:C118)</f>
        <v>770</v>
      </c>
      <c r="D7" s="5">
        <f>SUM(D10:D118)</f>
        <v>4639</v>
      </c>
      <c r="E7" s="5">
        <f>SUM(E10:E118)</f>
        <v>7179</v>
      </c>
      <c r="F7" s="5">
        <f>SUM(F10:F118)</f>
        <v>1260</v>
      </c>
      <c r="G7" s="5">
        <f>SUM(G10:G118)</f>
        <v>1900</v>
      </c>
      <c r="H7" s="5">
        <f>SUM(H10:H118)</f>
        <v>1916</v>
      </c>
      <c r="I7" s="5">
        <f>SUM(I10:I118)</f>
        <v>1244</v>
      </c>
      <c r="J7" s="5">
        <f>SUM(J10:J118)</f>
        <v>2311</v>
      </c>
      <c r="K7" s="5">
        <f>SUM(K10:K118)</f>
        <v>495</v>
      </c>
      <c r="L7" s="5">
        <f>SUM(L10:L118)</f>
        <v>220</v>
      </c>
      <c r="M7" s="5">
        <f>SUM(M10:M118)</f>
        <v>396</v>
      </c>
      <c r="N7" s="5">
        <f>SUM(N10:N118)</f>
        <v>918</v>
      </c>
      <c r="O7" s="5">
        <f>SUM(O10:O118)</f>
        <v>1135</v>
      </c>
      <c r="P7" s="5">
        <f>SUM(P10:P118)</f>
        <v>214</v>
      </c>
      <c r="Q7" s="5">
        <f>SUM(Q10:Q118)</f>
        <v>1034</v>
      </c>
      <c r="R7" s="171">
        <f>SUM(R10:R118)</f>
        <v>34120</v>
      </c>
      <c r="S7" s="171">
        <f>SUM(S10:S118)</f>
        <v>25320</v>
      </c>
      <c r="T7" s="171">
        <f>SUM(T10:T118)</f>
        <v>25631</v>
      </c>
      <c r="U7" s="178"/>
    </row>
    <row r="8" spans="1:21" s="4" customFormat="1" ht="11.25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73"/>
      <c r="S8" s="173"/>
      <c r="T8" s="173"/>
      <c r="U8" s="179"/>
    </row>
    <row r="9" spans="1:21" s="32" customFormat="1" ht="11.25">
      <c r="A9" s="57" t="s">
        <v>291</v>
      </c>
      <c r="B9" s="114"/>
      <c r="C9" s="114"/>
      <c r="D9" s="114"/>
      <c r="E9" s="157"/>
      <c r="F9" s="18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74"/>
      <c r="S9" s="174"/>
      <c r="T9" s="175"/>
      <c r="U9" s="180"/>
    </row>
    <row r="10" spans="1:21" s="2" customFormat="1" ht="11.25">
      <c r="A10" s="23">
        <v>1080</v>
      </c>
      <c r="B10" s="23" t="s">
        <v>292</v>
      </c>
      <c r="C10" s="23" t="s">
        <v>292</v>
      </c>
      <c r="D10" s="23" t="s">
        <v>292</v>
      </c>
      <c r="E10" s="23" t="s">
        <v>292</v>
      </c>
      <c r="F10" s="23" t="s">
        <v>292</v>
      </c>
      <c r="G10" s="23" t="s">
        <v>292</v>
      </c>
      <c r="H10" s="23" t="s">
        <v>292</v>
      </c>
      <c r="I10" s="23" t="s">
        <v>292</v>
      </c>
      <c r="J10" s="23" t="s">
        <v>292</v>
      </c>
      <c r="K10" s="23" t="s">
        <v>292</v>
      </c>
      <c r="L10" s="23" t="s">
        <v>292</v>
      </c>
      <c r="M10" s="23" t="s">
        <v>292</v>
      </c>
      <c r="N10" s="23" t="s">
        <v>293</v>
      </c>
      <c r="O10" s="23" t="s">
        <v>293</v>
      </c>
      <c r="P10" s="23" t="s">
        <v>293</v>
      </c>
      <c r="Q10" s="23" t="s">
        <v>293</v>
      </c>
      <c r="R10" s="173" t="s">
        <v>293</v>
      </c>
      <c r="S10" s="173" t="s">
        <v>293</v>
      </c>
      <c r="T10" s="173" t="s">
        <v>293</v>
      </c>
      <c r="U10" s="174"/>
    </row>
    <row r="11" spans="1:21" s="2" customFormat="1" ht="11.25">
      <c r="A11" s="15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73"/>
      <c r="S11" s="173"/>
      <c r="T11" s="173"/>
      <c r="U11" s="181"/>
    </row>
    <row r="12" spans="1:21" s="32" customFormat="1" ht="11.25">
      <c r="A12" s="57" t="s">
        <v>150</v>
      </c>
      <c r="B12" s="114"/>
      <c r="C12" s="114"/>
      <c r="D12" s="114"/>
      <c r="E12" s="157"/>
      <c r="F12" s="185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75"/>
      <c r="S12" s="175"/>
      <c r="T12" s="175"/>
      <c r="U12" s="180"/>
    </row>
    <row r="13" spans="1:21" s="2" customFormat="1" ht="11.25">
      <c r="A13" s="23" t="s">
        <v>292</v>
      </c>
      <c r="B13" s="23" t="s">
        <v>292</v>
      </c>
      <c r="C13" s="23" t="s">
        <v>292</v>
      </c>
      <c r="D13" s="23">
        <v>165</v>
      </c>
      <c r="E13" s="23">
        <v>245</v>
      </c>
      <c r="F13" s="23">
        <v>90</v>
      </c>
      <c r="G13" s="23">
        <v>150</v>
      </c>
      <c r="H13" s="23" t="s">
        <v>292</v>
      </c>
      <c r="I13" s="23" t="s">
        <v>292</v>
      </c>
      <c r="J13" s="23" t="s">
        <v>292</v>
      </c>
      <c r="K13" s="23" t="s">
        <v>292</v>
      </c>
      <c r="L13" s="23" t="s">
        <v>292</v>
      </c>
      <c r="M13" s="23">
        <v>32</v>
      </c>
      <c r="N13" s="23" t="s">
        <v>293</v>
      </c>
      <c r="O13" s="23">
        <v>50</v>
      </c>
      <c r="P13" s="23" t="s">
        <v>293</v>
      </c>
      <c r="Q13" s="23" t="s">
        <v>293</v>
      </c>
      <c r="R13" s="173">
        <v>1080</v>
      </c>
      <c r="S13" s="173">
        <v>800</v>
      </c>
      <c r="T13" s="173">
        <v>732</v>
      </c>
      <c r="U13" s="174"/>
    </row>
    <row r="14" spans="1:21" s="2" customFormat="1" ht="11.25">
      <c r="A14" s="160"/>
      <c r="B14" s="150"/>
      <c r="C14" s="150"/>
      <c r="D14" s="150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73"/>
      <c r="S14" s="173"/>
      <c r="T14" s="173"/>
      <c r="U14" s="181"/>
    </row>
    <row r="15" spans="1:21" s="32" customFormat="1" ht="11.25">
      <c r="A15" s="57" t="s">
        <v>731</v>
      </c>
      <c r="B15" s="114"/>
      <c r="C15" s="114"/>
      <c r="D15" s="114"/>
      <c r="E15" s="157"/>
      <c r="F15" s="185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75"/>
      <c r="S15" s="175"/>
      <c r="T15" s="175"/>
      <c r="U15" s="180"/>
    </row>
    <row r="16" spans="1:21" s="2" customFormat="1" ht="11.25">
      <c r="A16" s="23" t="s">
        <v>292</v>
      </c>
      <c r="B16" s="23" t="s">
        <v>292</v>
      </c>
      <c r="C16" s="23" t="s">
        <v>292</v>
      </c>
      <c r="D16" s="23">
        <v>180</v>
      </c>
      <c r="E16" s="23">
        <v>240</v>
      </c>
      <c r="F16" s="23" t="s">
        <v>292</v>
      </c>
      <c r="G16" s="23" t="s">
        <v>292</v>
      </c>
      <c r="H16" s="23">
        <v>60</v>
      </c>
      <c r="I16" s="23" t="s">
        <v>292</v>
      </c>
      <c r="J16" s="23" t="s">
        <v>292</v>
      </c>
      <c r="K16" s="23" t="s">
        <v>292</v>
      </c>
      <c r="L16" s="23">
        <v>60</v>
      </c>
      <c r="M16" s="23" t="s">
        <v>292</v>
      </c>
      <c r="N16" s="23" t="s">
        <v>293</v>
      </c>
      <c r="O16" s="23" t="s">
        <v>293</v>
      </c>
      <c r="P16" s="23" t="s">
        <v>293</v>
      </c>
      <c r="Q16" s="23">
        <v>60</v>
      </c>
      <c r="R16" s="173">
        <v>1080</v>
      </c>
      <c r="S16" s="173">
        <v>800</v>
      </c>
      <c r="T16" s="173">
        <v>600</v>
      </c>
      <c r="U16" s="174"/>
    </row>
    <row r="17" spans="1:21" s="2" customFormat="1" ht="11.25">
      <c r="A17" s="159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73"/>
      <c r="S17" s="173"/>
      <c r="T17" s="173"/>
      <c r="U17" s="181"/>
    </row>
    <row r="18" spans="1:21" s="32" customFormat="1" ht="11.25">
      <c r="A18" s="57" t="s">
        <v>743</v>
      </c>
      <c r="B18" s="114"/>
      <c r="C18" s="114"/>
      <c r="D18" s="114"/>
      <c r="E18" s="157"/>
      <c r="F18" s="185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75"/>
      <c r="S18" s="175"/>
      <c r="T18" s="175"/>
      <c r="U18" s="180"/>
    </row>
    <row r="19" spans="1:21" s="2" customFormat="1" ht="11.25">
      <c r="A19" s="23">
        <v>1080</v>
      </c>
      <c r="B19" s="23" t="s">
        <v>292</v>
      </c>
      <c r="C19" s="23" t="s">
        <v>292</v>
      </c>
      <c r="D19" s="23" t="s">
        <v>292</v>
      </c>
      <c r="E19" s="23" t="s">
        <v>292</v>
      </c>
      <c r="F19" s="23" t="s">
        <v>292</v>
      </c>
      <c r="G19" s="23" t="s">
        <v>292</v>
      </c>
      <c r="H19" s="23" t="s">
        <v>292</v>
      </c>
      <c r="I19" s="23" t="s">
        <v>292</v>
      </c>
      <c r="J19" s="23" t="s">
        <v>292</v>
      </c>
      <c r="K19" s="23" t="s">
        <v>292</v>
      </c>
      <c r="L19" s="23" t="s">
        <v>292</v>
      </c>
      <c r="M19" s="23" t="s">
        <v>292</v>
      </c>
      <c r="N19" s="23" t="s">
        <v>293</v>
      </c>
      <c r="O19" s="23" t="s">
        <v>293</v>
      </c>
      <c r="P19" s="23" t="s">
        <v>293</v>
      </c>
      <c r="Q19" s="23" t="s">
        <v>293</v>
      </c>
      <c r="R19" s="173" t="s">
        <v>293</v>
      </c>
      <c r="S19" s="173" t="s">
        <v>293</v>
      </c>
      <c r="T19" s="173" t="s">
        <v>293</v>
      </c>
      <c r="U19" s="174"/>
    </row>
    <row r="20" spans="1:21" s="2" customFormat="1" ht="11.25">
      <c r="A20" s="159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73"/>
      <c r="S20" s="173"/>
      <c r="T20" s="173"/>
      <c r="U20" s="181"/>
    </row>
    <row r="21" spans="1:21" s="32" customFormat="1" ht="11.25">
      <c r="A21" s="57" t="s">
        <v>152</v>
      </c>
      <c r="B21" s="114"/>
      <c r="C21" s="114"/>
      <c r="D21" s="114"/>
      <c r="E21" s="157"/>
      <c r="F21" s="185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75"/>
      <c r="S21" s="175"/>
      <c r="T21" s="175"/>
      <c r="U21" s="180"/>
    </row>
    <row r="22" spans="1:21" s="2" customFormat="1" ht="11.25">
      <c r="A22" s="23" t="s">
        <v>292</v>
      </c>
      <c r="B22" s="23" t="s">
        <v>292</v>
      </c>
      <c r="C22" s="23">
        <v>130</v>
      </c>
      <c r="D22" s="23">
        <v>60</v>
      </c>
      <c r="E22" s="23">
        <v>90</v>
      </c>
      <c r="F22" s="23">
        <v>120</v>
      </c>
      <c r="G22" s="23">
        <v>180</v>
      </c>
      <c r="H22" s="23">
        <v>115</v>
      </c>
      <c r="I22" s="23">
        <v>14</v>
      </c>
      <c r="J22" s="23" t="s">
        <v>292</v>
      </c>
      <c r="K22" s="23" t="s">
        <v>292</v>
      </c>
      <c r="L22" s="23" t="s">
        <v>292</v>
      </c>
      <c r="M22" s="23">
        <v>44</v>
      </c>
      <c r="N22" s="23" t="s">
        <v>293</v>
      </c>
      <c r="O22" s="23">
        <v>10</v>
      </c>
      <c r="P22" s="23">
        <v>10</v>
      </c>
      <c r="Q22" s="23">
        <v>28</v>
      </c>
      <c r="R22" s="173">
        <v>1080</v>
      </c>
      <c r="S22" s="173">
        <v>800</v>
      </c>
      <c r="T22" s="173">
        <v>801</v>
      </c>
      <c r="U22" s="174"/>
    </row>
    <row r="23" spans="1:21" s="2" customFormat="1" ht="11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73"/>
      <c r="S23" s="173"/>
      <c r="T23" s="173"/>
      <c r="U23" s="181"/>
    </row>
    <row r="24" spans="1:21" s="32" customFormat="1" ht="11.25">
      <c r="A24" s="57" t="s">
        <v>159</v>
      </c>
      <c r="B24" s="114"/>
      <c r="C24" s="114"/>
      <c r="D24" s="114"/>
      <c r="E24" s="157"/>
      <c r="F24" s="185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75"/>
      <c r="S24" s="175"/>
      <c r="T24" s="175"/>
      <c r="U24" s="180"/>
    </row>
    <row r="25" spans="1:21" s="2" customFormat="1" ht="11.25">
      <c r="A25" s="23" t="s">
        <v>292</v>
      </c>
      <c r="B25" s="23" t="s">
        <v>292</v>
      </c>
      <c r="C25" s="23" t="s">
        <v>292</v>
      </c>
      <c r="D25" s="23">
        <v>120</v>
      </c>
      <c r="E25" s="23">
        <v>180</v>
      </c>
      <c r="F25" s="23" t="s">
        <v>292</v>
      </c>
      <c r="G25" s="23" t="s">
        <v>292</v>
      </c>
      <c r="H25" s="23" t="s">
        <v>292</v>
      </c>
      <c r="I25" s="23">
        <v>120</v>
      </c>
      <c r="J25" s="23">
        <v>100</v>
      </c>
      <c r="K25" s="23" t="s">
        <v>292</v>
      </c>
      <c r="L25" s="23" t="s">
        <v>292</v>
      </c>
      <c r="M25" s="23" t="s">
        <v>292</v>
      </c>
      <c r="N25" s="23">
        <v>400</v>
      </c>
      <c r="O25" s="23" t="s">
        <v>293</v>
      </c>
      <c r="P25" s="23" t="s">
        <v>293</v>
      </c>
      <c r="Q25" s="23">
        <v>60</v>
      </c>
      <c r="R25" s="173">
        <v>1080</v>
      </c>
      <c r="S25" s="173">
        <v>800</v>
      </c>
      <c r="T25" s="173">
        <v>980</v>
      </c>
      <c r="U25" s="174"/>
    </row>
    <row r="26" spans="1:21" s="2" customFormat="1" ht="11.2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73"/>
      <c r="S26" s="173"/>
      <c r="T26" s="173"/>
      <c r="U26" s="181"/>
    </row>
    <row r="27" spans="1:21" s="32" customFormat="1" ht="11.25">
      <c r="A27" s="57" t="s">
        <v>160</v>
      </c>
      <c r="B27" s="114"/>
      <c r="C27" s="114"/>
      <c r="D27" s="114"/>
      <c r="E27" s="157"/>
      <c r="F27" s="185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75"/>
      <c r="S27" s="175"/>
      <c r="T27" s="175"/>
      <c r="U27" s="180"/>
    </row>
    <row r="28" spans="1:21" s="2" customFormat="1" ht="11.25">
      <c r="A28" s="23" t="s">
        <v>292</v>
      </c>
      <c r="B28" s="23" t="s">
        <v>292</v>
      </c>
      <c r="C28" s="23" t="s">
        <v>292</v>
      </c>
      <c r="D28" s="23">
        <v>180</v>
      </c>
      <c r="E28" s="23">
        <v>240</v>
      </c>
      <c r="F28" s="23">
        <v>60</v>
      </c>
      <c r="G28" s="23">
        <v>40</v>
      </c>
      <c r="H28" s="23">
        <v>100</v>
      </c>
      <c r="I28" s="23">
        <v>50</v>
      </c>
      <c r="J28" s="23">
        <v>80</v>
      </c>
      <c r="K28" s="23">
        <v>60</v>
      </c>
      <c r="L28" s="23" t="s">
        <v>292</v>
      </c>
      <c r="M28" s="23" t="s">
        <v>292</v>
      </c>
      <c r="N28" s="23" t="s">
        <v>293</v>
      </c>
      <c r="O28" s="23" t="s">
        <v>293</v>
      </c>
      <c r="P28" s="23" t="s">
        <v>293</v>
      </c>
      <c r="Q28" s="23" t="s">
        <v>293</v>
      </c>
      <c r="R28" s="173">
        <v>1080</v>
      </c>
      <c r="S28" s="173">
        <v>800</v>
      </c>
      <c r="T28" s="173">
        <v>810</v>
      </c>
      <c r="U28" s="174"/>
    </row>
    <row r="29" spans="1:21" s="2" customFormat="1" ht="11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73"/>
      <c r="S29" s="173"/>
      <c r="T29" s="173"/>
      <c r="U29" s="181"/>
    </row>
    <row r="30" spans="1:21" s="32" customFormat="1" ht="11.25">
      <c r="A30" s="57" t="s">
        <v>896</v>
      </c>
      <c r="B30" s="114"/>
      <c r="C30" s="114"/>
      <c r="D30" s="114"/>
      <c r="E30" s="157"/>
      <c r="F30" s="185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75"/>
      <c r="S30" s="175"/>
      <c r="T30" s="175"/>
      <c r="U30" s="180"/>
    </row>
    <row r="31" spans="1:21" s="2" customFormat="1" ht="11.25">
      <c r="A31" s="23">
        <v>1080</v>
      </c>
      <c r="B31" s="23" t="s">
        <v>292</v>
      </c>
      <c r="C31" s="23">
        <v>240</v>
      </c>
      <c r="D31" s="23">
        <v>92</v>
      </c>
      <c r="E31" s="23">
        <v>119</v>
      </c>
      <c r="F31" s="23" t="s">
        <v>292</v>
      </c>
      <c r="G31" s="23" t="s">
        <v>292</v>
      </c>
      <c r="H31" s="23" t="s">
        <v>292</v>
      </c>
      <c r="I31" s="23" t="s">
        <v>292</v>
      </c>
      <c r="J31" s="23" t="s">
        <v>292</v>
      </c>
      <c r="K31" s="23" t="s">
        <v>292</v>
      </c>
      <c r="L31" s="23" t="s">
        <v>292</v>
      </c>
      <c r="M31" s="23" t="s">
        <v>292</v>
      </c>
      <c r="N31" s="23" t="s">
        <v>293</v>
      </c>
      <c r="O31" s="23" t="s">
        <v>293</v>
      </c>
      <c r="P31" s="23">
        <v>2</v>
      </c>
      <c r="Q31" s="23" t="s">
        <v>293</v>
      </c>
      <c r="R31" s="173" t="s">
        <v>293</v>
      </c>
      <c r="S31" s="173" t="s">
        <v>293</v>
      </c>
      <c r="T31" s="173">
        <v>453</v>
      </c>
      <c r="U31" s="174"/>
    </row>
    <row r="32" spans="1:21" s="2" customFormat="1" ht="11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73"/>
      <c r="S32" s="173"/>
      <c r="T32" s="173"/>
      <c r="U32" s="181"/>
    </row>
    <row r="33" spans="1:21" s="32" customFormat="1" ht="11.25">
      <c r="A33" s="57" t="s">
        <v>161</v>
      </c>
      <c r="B33" s="114"/>
      <c r="C33" s="114"/>
      <c r="D33" s="114"/>
      <c r="E33" s="157"/>
      <c r="F33" s="185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75"/>
      <c r="S33" s="175"/>
      <c r="T33" s="175"/>
      <c r="U33" s="180"/>
    </row>
    <row r="34" spans="1:21" s="2" customFormat="1" ht="11.25">
      <c r="A34" s="40" t="s">
        <v>292</v>
      </c>
      <c r="B34" s="23" t="s">
        <v>292</v>
      </c>
      <c r="C34" s="23" t="s">
        <v>292</v>
      </c>
      <c r="D34" s="23">
        <v>60</v>
      </c>
      <c r="E34" s="23">
        <v>90</v>
      </c>
      <c r="F34" s="23">
        <v>60</v>
      </c>
      <c r="G34" s="23">
        <v>90</v>
      </c>
      <c r="H34" s="23" t="s">
        <v>292</v>
      </c>
      <c r="I34" s="23">
        <v>240</v>
      </c>
      <c r="J34" s="23">
        <v>195</v>
      </c>
      <c r="K34" s="23" t="s">
        <v>292</v>
      </c>
      <c r="L34" s="23" t="s">
        <v>292</v>
      </c>
      <c r="M34" s="23">
        <v>29</v>
      </c>
      <c r="N34" s="23" t="s">
        <v>293</v>
      </c>
      <c r="O34" s="23" t="s">
        <v>293</v>
      </c>
      <c r="P34" s="23" t="s">
        <v>293</v>
      </c>
      <c r="Q34" s="23">
        <v>36</v>
      </c>
      <c r="R34" s="173">
        <v>1080</v>
      </c>
      <c r="S34" s="173">
        <v>800</v>
      </c>
      <c r="T34" s="173">
        <v>800</v>
      </c>
      <c r="U34" s="174"/>
    </row>
    <row r="35" spans="1:21" s="2" customFormat="1" ht="11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73"/>
      <c r="S35" s="173"/>
      <c r="T35" s="173"/>
      <c r="U35" s="181"/>
    </row>
    <row r="36" spans="1:21" s="32" customFormat="1" ht="11.25">
      <c r="A36" s="57" t="s">
        <v>620</v>
      </c>
      <c r="B36" s="114"/>
      <c r="C36" s="114"/>
      <c r="D36" s="114"/>
      <c r="E36" s="157"/>
      <c r="F36" s="185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75"/>
      <c r="S36" s="175"/>
      <c r="T36" s="175"/>
      <c r="U36" s="180"/>
    </row>
    <row r="37" spans="1:21" s="2" customFormat="1" ht="11.25">
      <c r="A37" s="40" t="s">
        <v>292</v>
      </c>
      <c r="B37" s="40" t="s">
        <v>292</v>
      </c>
      <c r="C37" s="40" t="s">
        <v>292</v>
      </c>
      <c r="D37" s="40">
        <v>120</v>
      </c>
      <c r="E37" s="23">
        <v>180</v>
      </c>
      <c r="F37" s="23" t="s">
        <v>292</v>
      </c>
      <c r="G37" s="23" t="s">
        <v>292</v>
      </c>
      <c r="H37" s="23">
        <v>240</v>
      </c>
      <c r="I37" s="23">
        <v>40</v>
      </c>
      <c r="J37" s="23">
        <v>120</v>
      </c>
      <c r="K37" s="23" t="s">
        <v>292</v>
      </c>
      <c r="L37" s="23" t="s">
        <v>292</v>
      </c>
      <c r="M37" s="23">
        <v>20</v>
      </c>
      <c r="N37" s="23" t="s">
        <v>293</v>
      </c>
      <c r="O37" s="23">
        <v>180</v>
      </c>
      <c r="P37" s="23">
        <v>30</v>
      </c>
      <c r="Q37" s="23">
        <v>100</v>
      </c>
      <c r="R37" s="173">
        <v>1080</v>
      </c>
      <c r="S37" s="173">
        <v>800</v>
      </c>
      <c r="T37" s="173">
        <v>1030</v>
      </c>
      <c r="U37" s="174"/>
    </row>
    <row r="38" spans="1:21" s="2" customFormat="1" ht="11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73"/>
      <c r="S38" s="173"/>
      <c r="T38" s="173"/>
      <c r="U38" s="181"/>
    </row>
    <row r="39" spans="1:21" s="2" customFormat="1" ht="11.25">
      <c r="A39" s="57" t="s">
        <v>544</v>
      </c>
      <c r="B39" s="114"/>
      <c r="C39" s="114"/>
      <c r="D39" s="114"/>
      <c r="E39" s="157"/>
      <c r="F39" s="185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73"/>
      <c r="S39" s="173"/>
      <c r="T39" s="173"/>
      <c r="U39" s="180"/>
    </row>
    <row r="40" spans="1:21" s="2" customFormat="1" ht="11.25">
      <c r="A40" s="40">
        <v>880</v>
      </c>
      <c r="B40" s="40" t="s">
        <v>292</v>
      </c>
      <c r="C40" s="40" t="s">
        <v>292</v>
      </c>
      <c r="D40" s="40">
        <v>66</v>
      </c>
      <c r="E40" s="23">
        <v>88</v>
      </c>
      <c r="F40" s="40" t="s">
        <v>292</v>
      </c>
      <c r="G40" s="23" t="s">
        <v>292</v>
      </c>
      <c r="H40" s="23" t="s">
        <v>292</v>
      </c>
      <c r="I40" s="23" t="s">
        <v>292</v>
      </c>
      <c r="J40" s="23" t="s">
        <v>292</v>
      </c>
      <c r="K40" s="23" t="s">
        <v>292</v>
      </c>
      <c r="L40" s="23" t="s">
        <v>292</v>
      </c>
      <c r="M40" s="23" t="s">
        <v>292</v>
      </c>
      <c r="N40" s="23" t="s">
        <v>293</v>
      </c>
      <c r="O40" s="23" t="s">
        <v>293</v>
      </c>
      <c r="P40" s="23" t="s">
        <v>293</v>
      </c>
      <c r="Q40" s="23" t="s">
        <v>293</v>
      </c>
      <c r="R40" s="173">
        <v>200</v>
      </c>
      <c r="S40" s="173">
        <v>120</v>
      </c>
      <c r="T40" s="173">
        <v>154</v>
      </c>
      <c r="U40" s="174"/>
    </row>
    <row r="41" spans="1:21" s="2" customFormat="1" ht="11.2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73"/>
      <c r="S41" s="173"/>
      <c r="T41" s="173"/>
      <c r="U41" s="181"/>
    </row>
    <row r="42" spans="1:21" s="2" customFormat="1" ht="11.25">
      <c r="A42" s="57" t="s">
        <v>749</v>
      </c>
      <c r="B42" s="114"/>
      <c r="C42" s="114"/>
      <c r="D42" s="114"/>
      <c r="E42" s="157"/>
      <c r="F42" s="185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73"/>
      <c r="S42" s="173"/>
      <c r="T42" s="173"/>
      <c r="U42" s="180"/>
    </row>
    <row r="43" spans="1:21" s="2" customFormat="1" ht="11.25">
      <c r="A43" s="40" t="s">
        <v>292</v>
      </c>
      <c r="B43" s="40" t="s">
        <v>292</v>
      </c>
      <c r="C43" s="40" t="s">
        <v>292</v>
      </c>
      <c r="D43" s="40">
        <v>180</v>
      </c>
      <c r="E43" s="23">
        <v>300</v>
      </c>
      <c r="F43" s="23" t="s">
        <v>292</v>
      </c>
      <c r="G43" s="23" t="s">
        <v>292</v>
      </c>
      <c r="H43" s="23">
        <v>90</v>
      </c>
      <c r="I43" s="23" t="s">
        <v>292</v>
      </c>
      <c r="J43" s="23" t="s">
        <v>292</v>
      </c>
      <c r="K43" s="23" t="s">
        <v>292</v>
      </c>
      <c r="L43" s="23" t="s">
        <v>292</v>
      </c>
      <c r="M43" s="23" t="s">
        <v>292</v>
      </c>
      <c r="N43" s="23" t="s">
        <v>293</v>
      </c>
      <c r="O43" s="23">
        <v>75</v>
      </c>
      <c r="P43" s="23" t="s">
        <v>293</v>
      </c>
      <c r="Q43" s="23">
        <v>120</v>
      </c>
      <c r="R43" s="173">
        <v>1080</v>
      </c>
      <c r="S43" s="173">
        <v>800</v>
      </c>
      <c r="T43" s="173">
        <v>765</v>
      </c>
      <c r="U43" s="174"/>
    </row>
    <row r="44" spans="1:21" s="2" customFormat="1" ht="11.25">
      <c r="A44" s="151"/>
      <c r="B44" s="151"/>
      <c r="C44" s="151"/>
      <c r="D44" s="151"/>
      <c r="E44" s="151"/>
      <c r="F44" s="18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73"/>
      <c r="S44" s="173"/>
      <c r="T44" s="173"/>
      <c r="U44" s="181"/>
    </row>
    <row r="45" spans="1:21" s="2" customFormat="1" ht="11.25">
      <c r="A45" s="57" t="s">
        <v>434</v>
      </c>
      <c r="B45" s="114"/>
      <c r="C45" s="114"/>
      <c r="D45" s="114"/>
      <c r="E45" s="157"/>
      <c r="F45" s="185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75"/>
      <c r="S45" s="175"/>
      <c r="T45" s="175"/>
      <c r="U45" s="180"/>
    </row>
    <row r="46" spans="1:21" s="2" customFormat="1" ht="11.25">
      <c r="A46" s="40">
        <v>624</v>
      </c>
      <c r="B46" s="40" t="s">
        <v>292</v>
      </c>
      <c r="C46" s="40" t="s">
        <v>292</v>
      </c>
      <c r="D46" s="40">
        <v>54</v>
      </c>
      <c r="E46" s="23">
        <v>81</v>
      </c>
      <c r="F46" s="40">
        <v>180</v>
      </c>
      <c r="G46" s="23">
        <v>270</v>
      </c>
      <c r="H46" s="23" t="s">
        <v>292</v>
      </c>
      <c r="I46" s="23">
        <v>30</v>
      </c>
      <c r="J46" s="23">
        <v>180</v>
      </c>
      <c r="K46" s="23">
        <v>15</v>
      </c>
      <c r="L46" s="23" t="s">
        <v>292</v>
      </c>
      <c r="M46" s="23" t="s">
        <v>292</v>
      </c>
      <c r="N46" s="23" t="s">
        <v>293</v>
      </c>
      <c r="O46" s="23" t="s">
        <v>293</v>
      </c>
      <c r="P46" s="23" t="s">
        <v>293</v>
      </c>
      <c r="Q46" s="23" t="s">
        <v>293</v>
      </c>
      <c r="R46" s="173">
        <v>440</v>
      </c>
      <c r="S46" s="173">
        <v>400</v>
      </c>
      <c r="T46" s="173">
        <v>810</v>
      </c>
      <c r="U46" s="174"/>
    </row>
    <row r="47" spans="1:21" s="2" customFormat="1" ht="11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73"/>
      <c r="S47" s="173"/>
      <c r="T47" s="173"/>
      <c r="U47" s="181"/>
    </row>
    <row r="48" spans="1:21" s="2" customFormat="1" ht="11.25">
      <c r="A48" s="57" t="s">
        <v>916</v>
      </c>
      <c r="B48" s="114"/>
      <c r="C48" s="114"/>
      <c r="D48" s="114"/>
      <c r="E48" s="157"/>
      <c r="F48" s="185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75"/>
      <c r="S48" s="175"/>
      <c r="T48" s="175"/>
      <c r="U48" s="180"/>
    </row>
    <row r="49" spans="1:21" s="2" customFormat="1" ht="11.25">
      <c r="A49" s="40" t="s">
        <v>292</v>
      </c>
      <c r="B49" s="40" t="s">
        <v>292</v>
      </c>
      <c r="C49" s="40" t="s">
        <v>292</v>
      </c>
      <c r="D49" s="40">
        <v>60</v>
      </c>
      <c r="E49" s="23">
        <v>90</v>
      </c>
      <c r="F49" s="40">
        <v>240</v>
      </c>
      <c r="G49" s="23">
        <v>360</v>
      </c>
      <c r="H49" s="23" t="s">
        <v>292</v>
      </c>
      <c r="I49" s="23">
        <v>210</v>
      </c>
      <c r="J49" s="23">
        <v>75</v>
      </c>
      <c r="K49" s="23" t="s">
        <v>292</v>
      </c>
      <c r="L49" s="23" t="s">
        <v>292</v>
      </c>
      <c r="M49" s="23">
        <v>2</v>
      </c>
      <c r="N49" s="23">
        <v>20</v>
      </c>
      <c r="O49" s="23" t="s">
        <v>293</v>
      </c>
      <c r="P49" s="23" t="s">
        <v>293</v>
      </c>
      <c r="Q49" s="23" t="s">
        <v>293</v>
      </c>
      <c r="R49" s="173">
        <v>1080</v>
      </c>
      <c r="S49" s="173">
        <v>800</v>
      </c>
      <c r="T49" s="173">
        <v>1057</v>
      </c>
      <c r="U49" s="174"/>
    </row>
    <row r="50" spans="1:21" s="2" customFormat="1" ht="11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73"/>
      <c r="S50" s="173"/>
      <c r="T50" s="173"/>
      <c r="U50" s="181"/>
    </row>
    <row r="51" spans="1:21" s="2" customFormat="1" ht="11.25">
      <c r="A51" s="57" t="s">
        <v>164</v>
      </c>
      <c r="B51" s="114"/>
      <c r="C51" s="114"/>
      <c r="D51" s="114"/>
      <c r="E51" s="157"/>
      <c r="F51" s="185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75"/>
      <c r="S51" s="175"/>
      <c r="T51" s="175"/>
      <c r="U51" s="180"/>
    </row>
    <row r="52" spans="1:21" s="2" customFormat="1" ht="11.25">
      <c r="A52" s="40" t="s">
        <v>292</v>
      </c>
      <c r="B52" s="40" t="s">
        <v>292</v>
      </c>
      <c r="C52" s="40" t="s">
        <v>292</v>
      </c>
      <c r="D52" s="40">
        <v>180</v>
      </c>
      <c r="E52" s="23">
        <v>360</v>
      </c>
      <c r="F52" s="40" t="s">
        <v>292</v>
      </c>
      <c r="G52" s="23" t="s">
        <v>292</v>
      </c>
      <c r="H52" s="23">
        <v>60</v>
      </c>
      <c r="I52" s="23" t="s">
        <v>292</v>
      </c>
      <c r="J52" s="23" t="s">
        <v>292</v>
      </c>
      <c r="K52" s="23" t="s">
        <v>292</v>
      </c>
      <c r="L52" s="23" t="s">
        <v>292</v>
      </c>
      <c r="M52" s="23">
        <v>24</v>
      </c>
      <c r="N52" s="23" t="s">
        <v>293</v>
      </c>
      <c r="O52" s="23">
        <v>90</v>
      </c>
      <c r="P52" s="23">
        <v>12</v>
      </c>
      <c r="Q52" s="23">
        <v>110</v>
      </c>
      <c r="R52" s="173">
        <v>1080</v>
      </c>
      <c r="S52" s="173">
        <v>800</v>
      </c>
      <c r="T52" s="173">
        <v>836</v>
      </c>
      <c r="U52" s="174"/>
    </row>
    <row r="53" spans="1:21" s="2" customFormat="1" ht="11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73"/>
      <c r="S53" s="173"/>
      <c r="T53" s="173"/>
      <c r="U53" s="181"/>
    </row>
    <row r="54" spans="1:21" s="2" customFormat="1" ht="11.25">
      <c r="A54" s="57" t="s">
        <v>947</v>
      </c>
      <c r="B54" s="114"/>
      <c r="C54" s="114"/>
      <c r="D54" s="114"/>
      <c r="E54" s="157"/>
      <c r="F54" s="185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75"/>
      <c r="S54" s="175"/>
      <c r="T54" s="175"/>
      <c r="U54" s="180"/>
    </row>
    <row r="55" spans="1:21" s="2" customFormat="1" ht="11.25">
      <c r="A55" s="40" t="s">
        <v>292</v>
      </c>
      <c r="B55" s="40" t="s">
        <v>292</v>
      </c>
      <c r="C55" s="40" t="s">
        <v>292</v>
      </c>
      <c r="D55" s="40">
        <v>180</v>
      </c>
      <c r="E55" s="23">
        <v>270</v>
      </c>
      <c r="F55" s="40" t="s">
        <v>292</v>
      </c>
      <c r="G55" s="23" t="s">
        <v>292</v>
      </c>
      <c r="H55" s="23" t="s">
        <v>292</v>
      </c>
      <c r="I55" s="23" t="s">
        <v>292</v>
      </c>
      <c r="J55" s="23">
        <v>300</v>
      </c>
      <c r="K55" s="23">
        <v>100</v>
      </c>
      <c r="L55" s="23" t="s">
        <v>292</v>
      </c>
      <c r="M55" s="23">
        <v>30</v>
      </c>
      <c r="N55" s="23" t="s">
        <v>293</v>
      </c>
      <c r="O55" s="23" t="s">
        <v>293</v>
      </c>
      <c r="P55" s="23">
        <v>16</v>
      </c>
      <c r="Q55" s="23" t="s">
        <v>293</v>
      </c>
      <c r="R55" s="173">
        <v>1080</v>
      </c>
      <c r="S55" s="173">
        <v>800</v>
      </c>
      <c r="T55" s="173">
        <v>896</v>
      </c>
      <c r="U55" s="174"/>
    </row>
    <row r="56" spans="1:21" s="2" customFormat="1" ht="11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73"/>
      <c r="S56" s="173"/>
      <c r="T56" s="173"/>
      <c r="U56" s="181"/>
    </row>
    <row r="57" spans="1:21" s="2" customFormat="1" ht="11.25">
      <c r="A57" s="57" t="s">
        <v>558</v>
      </c>
      <c r="B57" s="114"/>
      <c r="C57" s="114"/>
      <c r="D57" s="114"/>
      <c r="E57" s="157"/>
      <c r="F57" s="185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75"/>
      <c r="S57" s="175"/>
      <c r="T57" s="175"/>
      <c r="U57" s="180"/>
    </row>
    <row r="58" spans="1:21" s="2" customFormat="1" ht="11.25">
      <c r="A58" s="40" t="s">
        <v>292</v>
      </c>
      <c r="B58" s="40" t="s">
        <v>292</v>
      </c>
      <c r="C58" s="40" t="s">
        <v>292</v>
      </c>
      <c r="D58" s="40">
        <v>120</v>
      </c>
      <c r="E58" s="23">
        <v>180</v>
      </c>
      <c r="F58" s="40">
        <v>60</v>
      </c>
      <c r="G58" s="23">
        <v>90</v>
      </c>
      <c r="H58" s="23">
        <v>95</v>
      </c>
      <c r="I58" s="23" t="s">
        <v>292</v>
      </c>
      <c r="J58" s="23">
        <v>100</v>
      </c>
      <c r="K58" s="23" t="s">
        <v>292</v>
      </c>
      <c r="L58" s="23" t="s">
        <v>292</v>
      </c>
      <c r="M58" s="23">
        <v>24</v>
      </c>
      <c r="N58" s="23">
        <v>84</v>
      </c>
      <c r="O58" s="23" t="s">
        <v>293</v>
      </c>
      <c r="P58" s="23">
        <v>32</v>
      </c>
      <c r="Q58" s="23">
        <v>20</v>
      </c>
      <c r="R58" s="173">
        <v>1080</v>
      </c>
      <c r="S58" s="173">
        <v>800</v>
      </c>
      <c r="T58" s="173">
        <v>805</v>
      </c>
      <c r="U58" s="174"/>
    </row>
    <row r="59" spans="1:21" s="2" customFormat="1" ht="11.2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73"/>
      <c r="S59" s="173"/>
      <c r="T59" s="173"/>
      <c r="U59" s="181"/>
    </row>
    <row r="60" spans="1:21" s="32" customFormat="1" ht="11.25">
      <c r="A60" s="57" t="s">
        <v>789</v>
      </c>
      <c r="B60" s="114"/>
      <c r="C60" s="114"/>
      <c r="D60" s="114"/>
      <c r="E60" s="157"/>
      <c r="F60" s="185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75"/>
      <c r="S60" s="175"/>
      <c r="T60" s="175"/>
      <c r="U60" s="180"/>
    </row>
    <row r="61" spans="1:21" s="2" customFormat="1" ht="11.25">
      <c r="A61" s="40" t="s">
        <v>292</v>
      </c>
      <c r="B61" s="40" t="s">
        <v>292</v>
      </c>
      <c r="C61" s="40" t="s">
        <v>292</v>
      </c>
      <c r="D61" s="40">
        <v>180</v>
      </c>
      <c r="E61" s="23">
        <v>270</v>
      </c>
      <c r="F61" s="40" t="s">
        <v>292</v>
      </c>
      <c r="G61" s="23" t="s">
        <v>292</v>
      </c>
      <c r="H61" s="23">
        <v>230</v>
      </c>
      <c r="I61" s="23" t="s">
        <v>292</v>
      </c>
      <c r="J61" s="23" t="s">
        <v>292</v>
      </c>
      <c r="K61" s="23" t="s">
        <v>292</v>
      </c>
      <c r="L61" s="23" t="s">
        <v>292</v>
      </c>
      <c r="M61" s="23">
        <v>8</v>
      </c>
      <c r="N61" s="23" t="s">
        <v>293</v>
      </c>
      <c r="O61" s="23">
        <v>60</v>
      </c>
      <c r="P61" s="23" t="s">
        <v>293</v>
      </c>
      <c r="Q61" s="23">
        <v>60</v>
      </c>
      <c r="R61" s="173">
        <v>1080</v>
      </c>
      <c r="S61" s="173">
        <v>800</v>
      </c>
      <c r="T61" s="173">
        <v>808</v>
      </c>
      <c r="U61" s="174"/>
    </row>
    <row r="62" spans="1:21" s="2" customFormat="1" ht="11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73"/>
      <c r="S62" s="173"/>
      <c r="T62" s="173"/>
      <c r="U62" s="181"/>
    </row>
    <row r="63" spans="1:21" s="32" customFormat="1" ht="11.25">
      <c r="A63" s="57" t="s">
        <v>165</v>
      </c>
      <c r="B63" s="114"/>
      <c r="C63" s="114"/>
      <c r="D63" s="114"/>
      <c r="E63" s="157"/>
      <c r="F63" s="185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75"/>
      <c r="S63" s="175"/>
      <c r="T63" s="175"/>
      <c r="U63" s="180"/>
    </row>
    <row r="64" spans="1:21" s="2" customFormat="1" ht="11.25">
      <c r="A64" s="40" t="s">
        <v>292</v>
      </c>
      <c r="B64" s="40" t="s">
        <v>292</v>
      </c>
      <c r="C64" s="40" t="s">
        <v>292</v>
      </c>
      <c r="D64" s="40">
        <v>180</v>
      </c>
      <c r="E64" s="23">
        <v>240</v>
      </c>
      <c r="F64" s="40" t="s">
        <v>292</v>
      </c>
      <c r="G64" s="23" t="s">
        <v>292</v>
      </c>
      <c r="H64" s="23">
        <v>120</v>
      </c>
      <c r="I64" s="23" t="s">
        <v>292</v>
      </c>
      <c r="J64" s="23" t="s">
        <v>292</v>
      </c>
      <c r="K64" s="23">
        <v>60</v>
      </c>
      <c r="L64" s="23" t="s">
        <v>292</v>
      </c>
      <c r="M64" s="23">
        <v>50</v>
      </c>
      <c r="N64" s="23">
        <v>150</v>
      </c>
      <c r="O64" s="23">
        <v>20</v>
      </c>
      <c r="P64" s="23" t="s">
        <v>293</v>
      </c>
      <c r="Q64" s="23" t="s">
        <v>293</v>
      </c>
      <c r="R64" s="173">
        <v>1080</v>
      </c>
      <c r="S64" s="173">
        <v>800</v>
      </c>
      <c r="T64" s="173">
        <v>820</v>
      </c>
      <c r="U64" s="174"/>
    </row>
    <row r="65" spans="1:21" s="2" customFormat="1" ht="11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73"/>
      <c r="S65" s="173"/>
      <c r="T65" s="173"/>
      <c r="U65" s="181"/>
    </row>
    <row r="66" spans="1:21" s="32" customFormat="1" ht="11.25">
      <c r="A66" s="57" t="s">
        <v>992</v>
      </c>
      <c r="B66" s="114"/>
      <c r="C66" s="114"/>
      <c r="D66" s="114"/>
      <c r="E66" s="157"/>
      <c r="F66" s="185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75"/>
      <c r="S66" s="175"/>
      <c r="T66" s="175"/>
      <c r="U66" s="180"/>
    </row>
    <row r="67" spans="1:21" s="2" customFormat="1" ht="11.25">
      <c r="A67" s="40" t="s">
        <v>292</v>
      </c>
      <c r="B67" s="40" t="s">
        <v>292</v>
      </c>
      <c r="C67" s="40">
        <v>400</v>
      </c>
      <c r="D67" s="40">
        <v>158</v>
      </c>
      <c r="E67" s="23">
        <v>207</v>
      </c>
      <c r="F67" s="40" t="s">
        <v>292</v>
      </c>
      <c r="G67" s="23" t="s">
        <v>292</v>
      </c>
      <c r="H67" s="23">
        <v>120</v>
      </c>
      <c r="I67" s="23" t="s">
        <v>292</v>
      </c>
      <c r="J67" s="23" t="s">
        <v>292</v>
      </c>
      <c r="K67" s="23" t="s">
        <v>292</v>
      </c>
      <c r="L67" s="23" t="s">
        <v>292</v>
      </c>
      <c r="M67" s="23" t="s">
        <v>292</v>
      </c>
      <c r="N67" s="23" t="s">
        <v>293</v>
      </c>
      <c r="O67" s="23" t="s">
        <v>293</v>
      </c>
      <c r="P67" s="23" t="s">
        <v>293</v>
      </c>
      <c r="Q67" s="23" t="s">
        <v>293</v>
      </c>
      <c r="R67" s="173">
        <v>1080</v>
      </c>
      <c r="S67" s="173">
        <v>800</v>
      </c>
      <c r="T67" s="173">
        <v>885</v>
      </c>
      <c r="U67" s="174"/>
    </row>
    <row r="68" spans="1:21" s="2" customFormat="1" ht="11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73"/>
      <c r="S68" s="173"/>
      <c r="T68" s="173"/>
      <c r="U68" s="181"/>
    </row>
    <row r="69" spans="1:21" s="32" customFormat="1" ht="11.25">
      <c r="A69" s="57" t="s">
        <v>1001</v>
      </c>
      <c r="B69" s="114"/>
      <c r="C69" s="114"/>
      <c r="D69" s="114"/>
      <c r="E69" s="157"/>
      <c r="F69" s="185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75"/>
      <c r="S69" s="175"/>
      <c r="T69" s="175"/>
      <c r="U69" s="180"/>
    </row>
    <row r="70" spans="1:21" s="2" customFormat="1" ht="11.25">
      <c r="A70" s="40" t="s">
        <v>292</v>
      </c>
      <c r="B70" s="40" t="s">
        <v>292</v>
      </c>
      <c r="C70" s="40" t="s">
        <v>292</v>
      </c>
      <c r="D70" s="40">
        <v>180</v>
      </c>
      <c r="E70" s="23">
        <v>240</v>
      </c>
      <c r="F70" s="40" t="s">
        <v>292</v>
      </c>
      <c r="G70" s="23" t="s">
        <v>292</v>
      </c>
      <c r="H70" s="23">
        <v>30</v>
      </c>
      <c r="I70" s="23" t="s">
        <v>292</v>
      </c>
      <c r="J70" s="23" t="s">
        <v>292</v>
      </c>
      <c r="K70" s="23" t="s">
        <v>292</v>
      </c>
      <c r="L70" s="23" t="s">
        <v>292</v>
      </c>
      <c r="M70" s="23">
        <v>5</v>
      </c>
      <c r="N70" s="23" t="s">
        <v>293</v>
      </c>
      <c r="O70" s="23" t="s">
        <v>293</v>
      </c>
      <c r="P70" s="23" t="s">
        <v>293</v>
      </c>
      <c r="Q70" s="23" t="s">
        <v>293</v>
      </c>
      <c r="R70" s="173">
        <v>1080</v>
      </c>
      <c r="S70" s="173">
        <v>800</v>
      </c>
      <c r="T70" s="173">
        <v>455</v>
      </c>
      <c r="U70" s="174"/>
    </row>
    <row r="71" spans="1:21" s="2" customFormat="1" ht="11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73"/>
      <c r="S71" s="173"/>
      <c r="T71" s="173"/>
      <c r="U71" s="181"/>
    </row>
    <row r="72" spans="1:21" s="32" customFormat="1" ht="11.25">
      <c r="A72" s="57" t="s">
        <v>1011</v>
      </c>
      <c r="B72" s="114"/>
      <c r="C72" s="114"/>
      <c r="D72" s="114"/>
      <c r="E72" s="157"/>
      <c r="F72" s="185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73"/>
      <c r="S72" s="173"/>
      <c r="T72" s="173"/>
      <c r="U72" s="180"/>
    </row>
    <row r="73" spans="1:21" s="2" customFormat="1" ht="11.25">
      <c r="A73" s="23" t="s">
        <v>292</v>
      </c>
      <c r="B73" s="23" t="s">
        <v>292</v>
      </c>
      <c r="C73" s="23" t="s">
        <v>292</v>
      </c>
      <c r="D73" s="23">
        <v>82</v>
      </c>
      <c r="E73" s="23">
        <v>123</v>
      </c>
      <c r="F73" s="23">
        <v>60</v>
      </c>
      <c r="G73" s="23">
        <v>120</v>
      </c>
      <c r="H73" s="23" t="s">
        <v>292</v>
      </c>
      <c r="I73" s="23" t="s">
        <v>292</v>
      </c>
      <c r="J73" s="23">
        <v>100</v>
      </c>
      <c r="K73" s="23" t="s">
        <v>292</v>
      </c>
      <c r="L73" s="23" t="s">
        <v>292</v>
      </c>
      <c r="M73" s="23" t="s">
        <v>292</v>
      </c>
      <c r="N73" s="23" t="s">
        <v>293</v>
      </c>
      <c r="O73" s="23">
        <v>300</v>
      </c>
      <c r="P73" s="23">
        <v>28</v>
      </c>
      <c r="Q73" s="23" t="s">
        <v>293</v>
      </c>
      <c r="R73" s="173">
        <v>1080</v>
      </c>
      <c r="S73" s="173">
        <v>800</v>
      </c>
      <c r="T73" s="173">
        <v>813</v>
      </c>
      <c r="U73" s="174"/>
    </row>
    <row r="74" spans="1:21" s="2" customFormat="1" ht="11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73"/>
      <c r="S74" s="173"/>
      <c r="T74" s="173"/>
      <c r="U74" s="181"/>
    </row>
    <row r="75" spans="1:21" s="32" customFormat="1" ht="11.25">
      <c r="A75" s="57" t="s">
        <v>810</v>
      </c>
      <c r="B75" s="114"/>
      <c r="C75" s="114"/>
      <c r="D75" s="114"/>
      <c r="E75" s="186"/>
      <c r="F75" s="18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73"/>
      <c r="S75" s="173"/>
      <c r="T75" s="173"/>
      <c r="U75" s="180"/>
    </row>
    <row r="76" spans="1:21" s="2" customFormat="1" ht="11.25">
      <c r="A76" s="23" t="s">
        <v>292</v>
      </c>
      <c r="B76" s="23" t="s">
        <v>292</v>
      </c>
      <c r="C76" s="23" t="s">
        <v>292</v>
      </c>
      <c r="D76" s="23">
        <v>180</v>
      </c>
      <c r="E76" s="23">
        <v>240</v>
      </c>
      <c r="F76" s="23" t="s">
        <v>292</v>
      </c>
      <c r="G76" s="23" t="s">
        <v>292</v>
      </c>
      <c r="H76" s="23">
        <v>90</v>
      </c>
      <c r="I76" s="23" t="s">
        <v>292</v>
      </c>
      <c r="J76" s="23">
        <v>30</v>
      </c>
      <c r="K76" s="23" t="s">
        <v>292</v>
      </c>
      <c r="L76" s="23">
        <v>30</v>
      </c>
      <c r="M76" s="23">
        <v>6</v>
      </c>
      <c r="N76" s="23" t="s">
        <v>293</v>
      </c>
      <c r="O76" s="23">
        <v>85</v>
      </c>
      <c r="P76" s="23">
        <v>8</v>
      </c>
      <c r="Q76" s="23">
        <v>110</v>
      </c>
      <c r="R76" s="173">
        <v>1080</v>
      </c>
      <c r="S76" s="173">
        <v>800</v>
      </c>
      <c r="T76" s="173">
        <v>779</v>
      </c>
      <c r="U76" s="174"/>
    </row>
    <row r="77" spans="1:21" s="2" customFormat="1" ht="11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73"/>
      <c r="S77" s="173"/>
      <c r="T77" s="173"/>
      <c r="U77" s="181"/>
    </row>
    <row r="78" spans="1:21" s="32" customFormat="1" ht="11.25">
      <c r="A78" s="57" t="s">
        <v>166</v>
      </c>
      <c r="B78" s="114"/>
      <c r="C78" s="114"/>
      <c r="D78" s="114"/>
      <c r="E78" s="157"/>
      <c r="F78" s="185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73"/>
      <c r="S78" s="173"/>
      <c r="T78" s="173"/>
      <c r="U78" s="180"/>
    </row>
    <row r="79" spans="1:21" s="2" customFormat="1" ht="11.25">
      <c r="A79" s="23" t="s">
        <v>292</v>
      </c>
      <c r="B79" s="23" t="s">
        <v>292</v>
      </c>
      <c r="C79" s="23" t="s">
        <v>292</v>
      </c>
      <c r="D79" s="23">
        <v>180</v>
      </c>
      <c r="E79" s="23">
        <v>360</v>
      </c>
      <c r="F79" s="23" t="s">
        <v>292</v>
      </c>
      <c r="G79" s="23" t="s">
        <v>292</v>
      </c>
      <c r="H79" s="23">
        <v>72</v>
      </c>
      <c r="I79" s="23" t="s">
        <v>292</v>
      </c>
      <c r="J79" s="23" t="s">
        <v>292</v>
      </c>
      <c r="K79" s="23" t="s">
        <v>292</v>
      </c>
      <c r="L79" s="23">
        <v>20</v>
      </c>
      <c r="M79" s="23" t="s">
        <v>292</v>
      </c>
      <c r="N79" s="23" t="s">
        <v>293</v>
      </c>
      <c r="O79" s="23">
        <v>55</v>
      </c>
      <c r="P79" s="23">
        <v>4</v>
      </c>
      <c r="Q79" s="23">
        <v>70</v>
      </c>
      <c r="R79" s="173">
        <v>1080</v>
      </c>
      <c r="S79" s="173">
        <v>800</v>
      </c>
      <c r="T79" s="173">
        <v>761</v>
      </c>
      <c r="U79" s="174"/>
    </row>
    <row r="80" spans="1:21" s="2" customFormat="1" ht="11.25">
      <c r="A80" s="151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73"/>
      <c r="S80" s="173"/>
      <c r="T80" s="173"/>
      <c r="U80" s="181"/>
    </row>
    <row r="81" spans="1:21" s="32" customFormat="1" ht="11.25">
      <c r="A81" s="57" t="s">
        <v>657</v>
      </c>
      <c r="B81" s="114"/>
      <c r="C81" s="114"/>
      <c r="D81" s="114"/>
      <c r="E81" s="157"/>
      <c r="F81" s="185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75"/>
      <c r="S81" s="175"/>
      <c r="T81" s="175"/>
      <c r="U81" s="180"/>
    </row>
    <row r="82" spans="1:21" s="2" customFormat="1" ht="11.25">
      <c r="A82" s="40" t="s">
        <v>292</v>
      </c>
      <c r="B82" s="40" t="s">
        <v>292</v>
      </c>
      <c r="C82" s="40" t="s">
        <v>292</v>
      </c>
      <c r="D82" s="40">
        <v>180</v>
      </c>
      <c r="E82" s="23">
        <v>270</v>
      </c>
      <c r="F82" s="40" t="s">
        <v>292</v>
      </c>
      <c r="G82" s="23" t="s">
        <v>292</v>
      </c>
      <c r="H82" s="23">
        <v>80</v>
      </c>
      <c r="I82" s="23" t="s">
        <v>292</v>
      </c>
      <c r="J82" s="23" t="s">
        <v>292</v>
      </c>
      <c r="K82" s="23">
        <v>260</v>
      </c>
      <c r="L82" s="23" t="s">
        <v>292</v>
      </c>
      <c r="M82" s="23" t="s">
        <v>292</v>
      </c>
      <c r="N82" s="23" t="s">
        <v>293</v>
      </c>
      <c r="O82" s="23" t="s">
        <v>293</v>
      </c>
      <c r="P82" s="23">
        <v>10</v>
      </c>
      <c r="Q82" s="23" t="s">
        <v>293</v>
      </c>
      <c r="R82" s="173">
        <v>1080</v>
      </c>
      <c r="S82" s="173">
        <v>800</v>
      </c>
      <c r="T82" s="173">
        <v>800</v>
      </c>
      <c r="U82" s="174"/>
    </row>
    <row r="83" spans="1:21" s="2" customFormat="1" ht="11.25">
      <c r="A83" s="151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73"/>
      <c r="S83" s="173"/>
      <c r="T83" s="173"/>
      <c r="U83" s="181"/>
    </row>
    <row r="84" spans="1:21" s="32" customFormat="1" ht="11.25">
      <c r="A84" s="57" t="s">
        <v>1022</v>
      </c>
      <c r="B84" s="114"/>
      <c r="C84" s="114"/>
      <c r="D84" s="114"/>
      <c r="E84" s="157"/>
      <c r="F84" s="185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75"/>
      <c r="S84" s="175"/>
      <c r="T84" s="175"/>
      <c r="U84" s="180"/>
    </row>
    <row r="85" spans="1:21" s="2" customFormat="1" ht="11.25">
      <c r="A85" s="40">
        <v>1080</v>
      </c>
      <c r="B85" s="40" t="s">
        <v>292</v>
      </c>
      <c r="C85" s="40" t="s">
        <v>292</v>
      </c>
      <c r="D85" s="40" t="s">
        <v>292</v>
      </c>
      <c r="E85" s="23" t="s">
        <v>292</v>
      </c>
      <c r="F85" s="40" t="s">
        <v>292</v>
      </c>
      <c r="G85" s="23" t="s">
        <v>292</v>
      </c>
      <c r="H85" s="23" t="s">
        <v>292</v>
      </c>
      <c r="I85" s="23" t="s">
        <v>292</v>
      </c>
      <c r="J85" s="23" t="s">
        <v>292</v>
      </c>
      <c r="K85" s="23" t="s">
        <v>292</v>
      </c>
      <c r="L85" s="23" t="s">
        <v>292</v>
      </c>
      <c r="M85" s="23" t="s">
        <v>292</v>
      </c>
      <c r="N85" s="23" t="s">
        <v>293</v>
      </c>
      <c r="O85" s="23" t="s">
        <v>293</v>
      </c>
      <c r="P85" s="23" t="s">
        <v>293</v>
      </c>
      <c r="Q85" s="23" t="s">
        <v>293</v>
      </c>
      <c r="R85" s="173" t="s">
        <v>293</v>
      </c>
      <c r="S85" s="173" t="s">
        <v>293</v>
      </c>
      <c r="T85" s="173" t="s">
        <v>293</v>
      </c>
      <c r="U85" s="174"/>
    </row>
    <row r="86" spans="1:21" s="2" customFormat="1" ht="11.25">
      <c r="A86" s="151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73"/>
      <c r="S86" s="173"/>
      <c r="T86" s="173"/>
      <c r="U86" s="181"/>
    </row>
    <row r="87" spans="1:21" s="32" customFormat="1" ht="11.25">
      <c r="A87" s="57" t="s">
        <v>676</v>
      </c>
      <c r="B87" s="114"/>
      <c r="C87" s="114"/>
      <c r="D87" s="114"/>
      <c r="E87" s="157"/>
      <c r="F87" s="185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75"/>
      <c r="S87" s="175"/>
      <c r="T87" s="175"/>
      <c r="U87" s="180"/>
    </row>
    <row r="88" spans="1:21" s="2" customFormat="1" ht="11.25">
      <c r="A88" s="40" t="s">
        <v>292</v>
      </c>
      <c r="B88" s="40" t="s">
        <v>292</v>
      </c>
      <c r="C88" s="40" t="s">
        <v>292</v>
      </c>
      <c r="D88" s="40">
        <v>120</v>
      </c>
      <c r="E88" s="23">
        <v>210</v>
      </c>
      <c r="F88" s="40" t="s">
        <v>292</v>
      </c>
      <c r="G88" s="23" t="s">
        <v>292</v>
      </c>
      <c r="H88" s="23" t="s">
        <v>292</v>
      </c>
      <c r="I88" s="23" t="s">
        <v>292</v>
      </c>
      <c r="J88" s="23" t="s">
        <v>292</v>
      </c>
      <c r="K88" s="23" t="s">
        <v>292</v>
      </c>
      <c r="L88" s="23">
        <v>60</v>
      </c>
      <c r="M88" s="23" t="s">
        <v>292</v>
      </c>
      <c r="N88" s="23" t="s">
        <v>293</v>
      </c>
      <c r="O88" s="23" t="s">
        <v>293</v>
      </c>
      <c r="P88" s="23" t="s">
        <v>293</v>
      </c>
      <c r="Q88" s="23" t="s">
        <v>293</v>
      </c>
      <c r="R88" s="173">
        <v>1080</v>
      </c>
      <c r="S88" s="173">
        <v>800</v>
      </c>
      <c r="T88" s="173">
        <v>390</v>
      </c>
      <c r="U88" s="174"/>
    </row>
    <row r="89" spans="1:21" s="2" customFormat="1" ht="11.25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73"/>
      <c r="S89" s="173"/>
      <c r="T89" s="173"/>
      <c r="U89" s="181"/>
    </row>
    <row r="90" spans="1:21" s="2" customFormat="1" ht="11.25">
      <c r="A90" s="57" t="s">
        <v>849</v>
      </c>
      <c r="B90" s="114"/>
      <c r="C90" s="114"/>
      <c r="D90" s="114"/>
      <c r="E90" s="157"/>
      <c r="F90" s="185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75"/>
      <c r="S90" s="175"/>
      <c r="T90" s="175"/>
      <c r="U90" s="180"/>
    </row>
    <row r="91" spans="1:21" s="2" customFormat="1" ht="11.25">
      <c r="A91" s="40" t="s">
        <v>292</v>
      </c>
      <c r="B91" s="40" t="s">
        <v>292</v>
      </c>
      <c r="C91" s="40" t="s">
        <v>292</v>
      </c>
      <c r="D91" s="40">
        <v>86</v>
      </c>
      <c r="E91" s="23">
        <v>202</v>
      </c>
      <c r="F91" s="40">
        <v>60</v>
      </c>
      <c r="G91" s="23">
        <v>150</v>
      </c>
      <c r="H91" s="23">
        <v>64</v>
      </c>
      <c r="I91" s="23" t="s">
        <v>292</v>
      </c>
      <c r="J91" s="23">
        <v>96</v>
      </c>
      <c r="K91" s="23" t="s">
        <v>292</v>
      </c>
      <c r="L91" s="23" t="s">
        <v>292</v>
      </c>
      <c r="M91" s="23">
        <v>10</v>
      </c>
      <c r="N91" s="23">
        <v>64</v>
      </c>
      <c r="O91" s="23" t="s">
        <v>293</v>
      </c>
      <c r="P91" s="23">
        <v>2</v>
      </c>
      <c r="Q91" s="23">
        <v>180</v>
      </c>
      <c r="R91" s="173">
        <v>1080</v>
      </c>
      <c r="S91" s="173">
        <v>800</v>
      </c>
      <c r="T91" s="173">
        <v>914</v>
      </c>
      <c r="U91" s="174"/>
    </row>
    <row r="92" spans="1:21" s="2" customFormat="1" ht="11.2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73"/>
      <c r="S92" s="173"/>
      <c r="T92" s="173"/>
      <c r="U92" s="181"/>
    </row>
    <row r="93" spans="1:21" s="2" customFormat="1" ht="11.25">
      <c r="A93" s="57" t="s">
        <v>1034</v>
      </c>
      <c r="B93" s="114"/>
      <c r="C93" s="114"/>
      <c r="D93" s="114"/>
      <c r="E93" s="157"/>
      <c r="F93" s="185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75"/>
      <c r="S93" s="175"/>
      <c r="T93" s="175"/>
      <c r="U93" s="180"/>
    </row>
    <row r="94" spans="1:21" s="2" customFormat="1" ht="11.25">
      <c r="A94" s="40" t="s">
        <v>292</v>
      </c>
      <c r="B94" s="40" t="s">
        <v>292</v>
      </c>
      <c r="C94" s="40" t="s">
        <v>292</v>
      </c>
      <c r="D94" s="40">
        <v>120</v>
      </c>
      <c r="E94" s="23">
        <v>180</v>
      </c>
      <c r="F94" s="40" t="s">
        <v>292</v>
      </c>
      <c r="G94" s="23" t="s">
        <v>292</v>
      </c>
      <c r="H94" s="23">
        <v>90</v>
      </c>
      <c r="I94" s="23">
        <v>90</v>
      </c>
      <c r="J94" s="23">
        <v>360</v>
      </c>
      <c r="K94" s="23" t="s">
        <v>292</v>
      </c>
      <c r="L94" s="23">
        <v>20</v>
      </c>
      <c r="M94" s="23">
        <v>60</v>
      </c>
      <c r="N94" s="23" t="s">
        <v>293</v>
      </c>
      <c r="O94" s="23" t="s">
        <v>293</v>
      </c>
      <c r="P94" s="23" t="s">
        <v>293</v>
      </c>
      <c r="Q94" s="23" t="s">
        <v>293</v>
      </c>
      <c r="R94" s="173">
        <v>1080</v>
      </c>
      <c r="S94" s="173">
        <v>800</v>
      </c>
      <c r="T94" s="173">
        <v>920</v>
      </c>
      <c r="U94" s="174"/>
    </row>
    <row r="95" spans="1:21" s="2" customFormat="1" ht="11.2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73"/>
      <c r="S95" s="173"/>
      <c r="T95" s="173"/>
      <c r="U95" s="181"/>
    </row>
    <row r="96" spans="1:21" s="2" customFormat="1" ht="11.25">
      <c r="A96" s="57" t="s">
        <v>708</v>
      </c>
      <c r="B96" s="114"/>
      <c r="C96" s="114"/>
      <c r="D96" s="114"/>
      <c r="E96" s="157"/>
      <c r="F96" s="185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75"/>
      <c r="S96" s="175"/>
      <c r="T96" s="175"/>
      <c r="U96" s="180"/>
    </row>
    <row r="97" spans="1:21" s="2" customFormat="1" ht="11.25">
      <c r="A97" s="40" t="s">
        <v>292</v>
      </c>
      <c r="B97" s="40" t="s">
        <v>292</v>
      </c>
      <c r="C97" s="40" t="s">
        <v>292</v>
      </c>
      <c r="D97" s="40">
        <v>60</v>
      </c>
      <c r="E97" s="23">
        <v>90</v>
      </c>
      <c r="F97" s="40">
        <v>120</v>
      </c>
      <c r="G97" s="23">
        <v>180</v>
      </c>
      <c r="H97" s="23" t="s">
        <v>292</v>
      </c>
      <c r="I97" s="23">
        <v>180</v>
      </c>
      <c r="J97" s="23">
        <v>275</v>
      </c>
      <c r="K97" s="23" t="s">
        <v>292</v>
      </c>
      <c r="L97" s="23" t="s">
        <v>292</v>
      </c>
      <c r="M97" s="23">
        <v>6</v>
      </c>
      <c r="N97" s="23">
        <v>200</v>
      </c>
      <c r="O97" s="23" t="s">
        <v>293</v>
      </c>
      <c r="P97" s="23" t="s">
        <v>293</v>
      </c>
      <c r="Q97" s="23" t="s">
        <v>293</v>
      </c>
      <c r="R97" s="173">
        <v>1080</v>
      </c>
      <c r="S97" s="173">
        <v>800</v>
      </c>
      <c r="T97" s="173">
        <v>1111</v>
      </c>
      <c r="U97" s="174"/>
    </row>
    <row r="98" spans="1:21" s="2" customFormat="1" ht="11.2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73"/>
      <c r="S98" s="173"/>
      <c r="T98" s="173"/>
      <c r="U98" s="181"/>
    </row>
    <row r="99" spans="1:21" s="2" customFormat="1" ht="11.25">
      <c r="A99" s="57" t="s">
        <v>171</v>
      </c>
      <c r="B99" s="114"/>
      <c r="C99" s="114"/>
      <c r="D99" s="114"/>
      <c r="E99" s="157"/>
      <c r="F99" s="185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75"/>
      <c r="S99" s="175"/>
      <c r="T99" s="175"/>
      <c r="U99" s="180"/>
    </row>
    <row r="100" spans="1:21" s="2" customFormat="1" ht="11.25">
      <c r="A100" s="40" t="s">
        <v>292</v>
      </c>
      <c r="B100" s="40" t="s">
        <v>292</v>
      </c>
      <c r="C100" s="40" t="s">
        <v>292</v>
      </c>
      <c r="D100" s="40">
        <v>180</v>
      </c>
      <c r="E100" s="23">
        <v>360</v>
      </c>
      <c r="F100" s="40" t="s">
        <v>292</v>
      </c>
      <c r="G100" s="23" t="s">
        <v>292</v>
      </c>
      <c r="H100" s="23">
        <v>80</v>
      </c>
      <c r="I100" s="23" t="s">
        <v>292</v>
      </c>
      <c r="J100" s="23" t="s">
        <v>292</v>
      </c>
      <c r="K100" s="23" t="s">
        <v>292</v>
      </c>
      <c r="L100" s="23" t="s">
        <v>292</v>
      </c>
      <c r="M100" s="23">
        <v>12</v>
      </c>
      <c r="N100" s="23" t="s">
        <v>293</v>
      </c>
      <c r="O100" s="23" t="s">
        <v>293</v>
      </c>
      <c r="P100" s="23">
        <v>40</v>
      </c>
      <c r="Q100" s="23">
        <v>80</v>
      </c>
      <c r="R100" s="173">
        <v>1080</v>
      </c>
      <c r="S100" s="173">
        <v>800</v>
      </c>
      <c r="T100" s="173">
        <v>752</v>
      </c>
      <c r="U100" s="174"/>
    </row>
    <row r="101" spans="1:21" s="2" customFormat="1" ht="11.2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73"/>
      <c r="S101" s="173"/>
      <c r="T101" s="173"/>
      <c r="U101" s="181"/>
    </row>
    <row r="102" spans="1:21" s="2" customFormat="1" ht="11.25">
      <c r="A102" s="57" t="s">
        <v>1059</v>
      </c>
      <c r="B102" s="114"/>
      <c r="C102" s="114"/>
      <c r="D102" s="114"/>
      <c r="E102" s="157"/>
      <c r="F102" s="185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75"/>
      <c r="S102" s="175"/>
      <c r="T102" s="175"/>
      <c r="U102" s="180"/>
    </row>
    <row r="103" spans="1:21" s="2" customFormat="1" ht="11.25">
      <c r="A103" s="40" t="s">
        <v>292</v>
      </c>
      <c r="B103" s="40" t="s">
        <v>292</v>
      </c>
      <c r="C103" s="40" t="s">
        <v>292</v>
      </c>
      <c r="D103" s="40">
        <v>180</v>
      </c>
      <c r="E103" s="23">
        <v>360</v>
      </c>
      <c r="F103" s="40">
        <v>90</v>
      </c>
      <c r="G103" s="23">
        <v>60</v>
      </c>
      <c r="H103" s="23" t="s">
        <v>292</v>
      </c>
      <c r="I103" s="23">
        <v>60</v>
      </c>
      <c r="J103" s="23">
        <v>80</v>
      </c>
      <c r="K103" s="23" t="s">
        <v>292</v>
      </c>
      <c r="L103" s="23" t="s">
        <v>292</v>
      </c>
      <c r="M103" s="23">
        <v>4</v>
      </c>
      <c r="N103" s="23" t="s">
        <v>293</v>
      </c>
      <c r="O103" s="23" t="s">
        <v>293</v>
      </c>
      <c r="P103" s="23" t="s">
        <v>293</v>
      </c>
      <c r="Q103" s="23" t="s">
        <v>293</v>
      </c>
      <c r="R103" s="173">
        <v>1080</v>
      </c>
      <c r="S103" s="173">
        <v>800</v>
      </c>
      <c r="T103" s="173">
        <v>834</v>
      </c>
      <c r="U103" s="174"/>
    </row>
    <row r="104" spans="1:21" s="2" customFormat="1" ht="11.2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73"/>
      <c r="S104" s="173"/>
      <c r="T104" s="173"/>
      <c r="U104" s="181"/>
    </row>
    <row r="105" spans="1:21" s="2" customFormat="1" ht="11.25">
      <c r="A105" s="57" t="s">
        <v>173</v>
      </c>
      <c r="B105" s="114"/>
      <c r="C105" s="114"/>
      <c r="D105" s="114"/>
      <c r="E105" s="157"/>
      <c r="F105" s="185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73"/>
      <c r="S105" s="173"/>
      <c r="T105" s="173"/>
      <c r="U105" s="180"/>
    </row>
    <row r="106" spans="1:21" s="2" customFormat="1" ht="11.25">
      <c r="A106" s="23" t="s">
        <v>292</v>
      </c>
      <c r="B106" s="23" t="s">
        <v>292</v>
      </c>
      <c r="C106" s="23" t="s">
        <v>292</v>
      </c>
      <c r="D106" s="23">
        <v>180</v>
      </c>
      <c r="E106" s="23">
        <v>270</v>
      </c>
      <c r="F106" s="23">
        <v>60</v>
      </c>
      <c r="G106" s="23">
        <v>120</v>
      </c>
      <c r="H106" s="23" t="s">
        <v>292</v>
      </c>
      <c r="I106" s="23">
        <v>150</v>
      </c>
      <c r="J106" s="23">
        <v>20</v>
      </c>
      <c r="K106" s="23" t="s">
        <v>292</v>
      </c>
      <c r="L106" s="23" t="s">
        <v>292</v>
      </c>
      <c r="M106" s="23">
        <v>20</v>
      </c>
      <c r="N106" s="23" t="s">
        <v>293</v>
      </c>
      <c r="O106" s="23">
        <v>150</v>
      </c>
      <c r="P106" s="23">
        <v>10</v>
      </c>
      <c r="Q106" s="23" t="s">
        <v>293</v>
      </c>
      <c r="R106" s="173">
        <v>1080</v>
      </c>
      <c r="S106" s="173">
        <v>800</v>
      </c>
      <c r="T106" s="173">
        <v>980</v>
      </c>
      <c r="U106" s="174"/>
    </row>
    <row r="107" spans="1:21" s="2" customFormat="1" ht="11.25">
      <c r="A107" s="159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73"/>
      <c r="S107" s="173"/>
      <c r="T107" s="173"/>
      <c r="U107" s="181"/>
    </row>
    <row r="108" spans="1:21" s="32" customFormat="1" ht="11.25">
      <c r="A108" s="57" t="s">
        <v>491</v>
      </c>
      <c r="B108" s="114"/>
      <c r="C108" s="114"/>
      <c r="D108" s="114"/>
      <c r="E108" s="157"/>
      <c r="F108" s="185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73"/>
      <c r="S108" s="173"/>
      <c r="T108" s="173"/>
      <c r="U108" s="180"/>
    </row>
    <row r="109" spans="1:21" s="2" customFormat="1" ht="11.25">
      <c r="A109" s="23" t="s">
        <v>292</v>
      </c>
      <c r="B109" s="23" t="s">
        <v>292</v>
      </c>
      <c r="C109" s="23" t="s">
        <v>292</v>
      </c>
      <c r="D109" s="23">
        <v>120</v>
      </c>
      <c r="E109" s="23">
        <v>180</v>
      </c>
      <c r="F109" s="23">
        <v>60</v>
      </c>
      <c r="G109" s="23">
        <v>90</v>
      </c>
      <c r="H109" s="23">
        <v>180</v>
      </c>
      <c r="I109" s="23">
        <v>60</v>
      </c>
      <c r="J109" s="23">
        <v>200</v>
      </c>
      <c r="K109" s="23" t="s">
        <v>292</v>
      </c>
      <c r="L109" s="23">
        <v>30</v>
      </c>
      <c r="M109" s="23">
        <v>10</v>
      </c>
      <c r="N109" s="23" t="s">
        <v>293</v>
      </c>
      <c r="O109" s="23">
        <v>60</v>
      </c>
      <c r="P109" s="23">
        <v>10</v>
      </c>
      <c r="Q109" s="23" t="s">
        <v>293</v>
      </c>
      <c r="R109" s="173">
        <v>1080</v>
      </c>
      <c r="S109" s="173">
        <v>800</v>
      </c>
      <c r="T109" s="173">
        <v>1000</v>
      </c>
      <c r="U109" s="174"/>
    </row>
    <row r="110" spans="1:21" s="2" customFormat="1" ht="11.25">
      <c r="A110" s="159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73"/>
      <c r="S110" s="173"/>
      <c r="T110" s="173"/>
      <c r="U110" s="181"/>
    </row>
    <row r="111" spans="1:21" s="32" customFormat="1" ht="11.25">
      <c r="A111" s="57" t="s">
        <v>1082</v>
      </c>
      <c r="B111" s="114"/>
      <c r="C111" s="114"/>
      <c r="D111" s="114"/>
      <c r="E111" s="157"/>
      <c r="F111" s="185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75"/>
      <c r="S111" s="175"/>
      <c r="T111" s="175"/>
      <c r="U111" s="180"/>
    </row>
    <row r="112" spans="1:21" s="2" customFormat="1" ht="11.25">
      <c r="A112" s="23" t="s">
        <v>292</v>
      </c>
      <c r="B112" s="23" t="s">
        <v>292</v>
      </c>
      <c r="C112" s="23" t="s">
        <v>292</v>
      </c>
      <c r="D112" s="23">
        <v>66</v>
      </c>
      <c r="E112" s="23">
        <v>99</v>
      </c>
      <c r="F112" s="23" t="s">
        <v>292</v>
      </c>
      <c r="G112" s="23" t="s">
        <v>292</v>
      </c>
      <c r="H112" s="23" t="s">
        <v>292</v>
      </c>
      <c r="I112" s="23" t="s">
        <v>292</v>
      </c>
      <c r="J112" s="23" t="s">
        <v>292</v>
      </c>
      <c r="K112" s="23" t="s">
        <v>292</v>
      </c>
      <c r="L112" s="23" t="s">
        <v>292</v>
      </c>
      <c r="M112" s="23" t="s">
        <v>292</v>
      </c>
      <c r="N112" s="23" t="s">
        <v>293</v>
      </c>
      <c r="O112" s="23" t="s">
        <v>293</v>
      </c>
      <c r="P112" s="23" t="s">
        <v>293</v>
      </c>
      <c r="Q112" s="23" t="s">
        <v>293</v>
      </c>
      <c r="R112" s="173">
        <v>1080</v>
      </c>
      <c r="S112" s="173">
        <v>800</v>
      </c>
      <c r="T112" s="173">
        <v>165</v>
      </c>
      <c r="U112" s="174"/>
    </row>
    <row r="113" spans="1:21" s="2" customFormat="1" ht="11.25">
      <c r="A113" s="159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73"/>
      <c r="S113" s="173"/>
      <c r="T113" s="173"/>
      <c r="U113" s="181"/>
    </row>
    <row r="114" spans="1:21" s="32" customFormat="1" ht="11.25">
      <c r="A114" s="57" t="s">
        <v>1085</v>
      </c>
      <c r="B114" s="114"/>
      <c r="C114" s="114"/>
      <c r="D114" s="114"/>
      <c r="E114" s="157"/>
      <c r="F114" s="185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75"/>
      <c r="S114" s="175"/>
      <c r="T114" s="175"/>
      <c r="U114" s="180"/>
    </row>
    <row r="115" spans="1:21" s="2" customFormat="1" ht="11.25">
      <c r="A115" s="23" t="s">
        <v>292</v>
      </c>
      <c r="B115" s="23" t="s">
        <v>292</v>
      </c>
      <c r="C115" s="23" t="s">
        <v>292</v>
      </c>
      <c r="D115" s="23">
        <v>210</v>
      </c>
      <c r="E115" s="23">
        <v>285</v>
      </c>
      <c r="F115" s="23" t="s">
        <v>292</v>
      </c>
      <c r="G115" s="23" t="s">
        <v>292</v>
      </c>
      <c r="H115" s="23" t="s">
        <v>292</v>
      </c>
      <c r="I115" s="23" t="s">
        <v>292</v>
      </c>
      <c r="J115" s="23" t="s">
        <v>292</v>
      </c>
      <c r="K115" s="23" t="s">
        <v>292</v>
      </c>
      <c r="L115" s="23" t="s">
        <v>292</v>
      </c>
      <c r="M115" s="23" t="s">
        <v>292</v>
      </c>
      <c r="N115" s="23" t="s">
        <v>293</v>
      </c>
      <c r="O115" s="23" t="s">
        <v>293</v>
      </c>
      <c r="P115" s="23" t="s">
        <v>293</v>
      </c>
      <c r="Q115" s="23" t="s">
        <v>293</v>
      </c>
      <c r="R115" s="173">
        <v>1080</v>
      </c>
      <c r="S115" s="173">
        <v>800</v>
      </c>
      <c r="T115" s="173">
        <v>495</v>
      </c>
      <c r="U115" s="174"/>
    </row>
    <row r="116" spans="1:21" s="2" customFormat="1" ht="11.25">
      <c r="A116" s="159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73"/>
      <c r="S116" s="173"/>
      <c r="T116" s="173"/>
      <c r="U116" s="181"/>
    </row>
    <row r="117" spans="1:21" s="32" customFormat="1" ht="11.25">
      <c r="A117" s="57" t="s">
        <v>176</v>
      </c>
      <c r="B117" s="114"/>
      <c r="C117" s="114"/>
      <c r="D117" s="114"/>
      <c r="E117" s="157"/>
      <c r="F117" s="185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75"/>
      <c r="S117" s="175"/>
      <c r="T117" s="175"/>
      <c r="U117" s="180"/>
    </row>
    <row r="118" spans="1:21" s="2" customFormat="1" ht="11.25">
      <c r="A118" s="23" t="s">
        <v>292</v>
      </c>
      <c r="B118" s="23" t="s">
        <v>292</v>
      </c>
      <c r="C118" s="23" t="s">
        <v>292</v>
      </c>
      <c r="D118" s="23">
        <v>180</v>
      </c>
      <c r="E118" s="23">
        <v>240</v>
      </c>
      <c r="F118" s="23" t="s">
        <v>292</v>
      </c>
      <c r="G118" s="23" t="s">
        <v>292</v>
      </c>
      <c r="H118" s="23" t="s">
        <v>292</v>
      </c>
      <c r="I118" s="23" t="s">
        <v>292</v>
      </c>
      <c r="J118" s="23" t="s">
        <v>292</v>
      </c>
      <c r="K118" s="23" t="s">
        <v>292</v>
      </c>
      <c r="L118" s="23" t="s">
        <v>292</v>
      </c>
      <c r="M118" s="23" t="s">
        <v>292</v>
      </c>
      <c r="N118" s="23" t="s">
        <v>293</v>
      </c>
      <c r="O118" s="23" t="s">
        <v>293</v>
      </c>
      <c r="P118" s="23" t="s">
        <v>293</v>
      </c>
      <c r="Q118" s="23" t="s">
        <v>293</v>
      </c>
      <c r="R118" s="173">
        <v>1080</v>
      </c>
      <c r="S118" s="173">
        <v>800</v>
      </c>
      <c r="T118" s="173">
        <v>420</v>
      </c>
      <c r="U118" s="174"/>
    </row>
    <row r="119" spans="1:21">
      <c r="R119" s="175"/>
      <c r="S119" s="175"/>
      <c r="T119" s="175"/>
    </row>
    <row r="120" spans="1:21">
      <c r="R120" s="173"/>
      <c r="S120" s="173"/>
      <c r="T120" s="173"/>
    </row>
    <row r="121" spans="1:21">
      <c r="R121" s="173"/>
      <c r="S121" s="173"/>
      <c r="T121" s="173"/>
    </row>
    <row r="122" spans="1:21">
      <c r="R122" s="175"/>
      <c r="S122" s="175"/>
      <c r="T122" s="175"/>
    </row>
    <row r="123" spans="1:21">
      <c r="R123" s="173"/>
      <c r="S123" s="173"/>
      <c r="T123" s="173"/>
    </row>
    <row r="124" spans="1:21">
      <c r="R124" s="173"/>
      <c r="S124" s="173"/>
      <c r="T124" s="173"/>
    </row>
    <row r="125" spans="1:21">
      <c r="R125" s="175"/>
      <c r="S125" s="175"/>
      <c r="T125" s="175"/>
    </row>
    <row r="126" spans="1:21">
      <c r="R126" s="173"/>
      <c r="S126" s="173"/>
      <c r="T126" s="173"/>
    </row>
    <row r="127" spans="1:21">
      <c r="R127" s="173"/>
      <c r="S127" s="173"/>
      <c r="T127" s="173"/>
    </row>
    <row r="128" spans="1:21">
      <c r="R128" s="173"/>
      <c r="S128" s="173"/>
      <c r="T128" s="173"/>
    </row>
    <row r="129" spans="18:20">
      <c r="R129" s="173"/>
      <c r="S129" s="173"/>
      <c r="T129" s="173"/>
    </row>
    <row r="130" spans="18:20">
      <c r="R130" s="173"/>
      <c r="S130" s="173"/>
      <c r="T130" s="173"/>
    </row>
    <row r="131" spans="18:20">
      <c r="R131" s="173"/>
      <c r="S131" s="173"/>
      <c r="T131" s="173"/>
    </row>
    <row r="132" spans="18:20">
      <c r="R132" s="173"/>
      <c r="S132" s="173"/>
      <c r="T132" s="173"/>
    </row>
    <row r="133" spans="18:20">
      <c r="R133" s="173"/>
      <c r="S133" s="173"/>
      <c r="T133" s="173"/>
    </row>
    <row r="134" spans="18:20">
      <c r="R134" s="173"/>
      <c r="S134" s="173"/>
      <c r="T134" s="173"/>
    </row>
    <row r="135" spans="18:20">
      <c r="R135" s="173"/>
      <c r="S135" s="173"/>
      <c r="T135" s="173"/>
    </row>
  </sheetData>
  <mergeCells count="7">
    <mergeCell ref="A4:Q5"/>
    <mergeCell ref="A1:Q1"/>
    <mergeCell ref="N3:O3"/>
    <mergeCell ref="P3:Q3"/>
    <mergeCell ref="G3:M3"/>
    <mergeCell ref="A2:Q2"/>
    <mergeCell ref="A3:F3"/>
  </mergeCells>
  <phoneticPr fontId="10" type="noConversion"/>
  <pageMargins left="1.5748031496062993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7"/>
  <sheetViews>
    <sheetView topLeftCell="A2" workbookViewId="0">
      <selection activeCell="F3" sqref="F3:N3"/>
    </sheetView>
  </sheetViews>
  <sheetFormatPr defaultRowHeight="12.75"/>
  <cols>
    <col min="1" max="1" width="5.85546875" customWidth="1"/>
    <col min="2" max="2" width="3.85546875" customWidth="1"/>
    <col min="3" max="3" width="6.7109375" customWidth="1"/>
    <col min="4" max="4" width="7.140625" customWidth="1"/>
    <col min="5" max="5" width="19" customWidth="1"/>
    <col min="6" max="6" width="8" customWidth="1"/>
    <col min="7" max="7" width="5.85546875" customWidth="1"/>
    <col min="8" max="8" width="6.28515625" customWidth="1"/>
    <col min="9" max="9" width="6.42578125" customWidth="1"/>
    <col min="10" max="10" width="7" customWidth="1"/>
    <col min="11" max="11" width="7.5703125" customWidth="1"/>
    <col min="12" max="12" width="7.7109375" customWidth="1"/>
    <col min="13" max="14" width="6.5703125" customWidth="1"/>
    <col min="15" max="15" width="7.5703125" customWidth="1"/>
    <col min="16" max="16" width="5.5703125" customWidth="1"/>
    <col min="17" max="17" width="6.28515625" customWidth="1"/>
    <col min="18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</row>
    <row r="2" spans="1:19" ht="13.5" thickBo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9" ht="13.5" thickBot="1">
      <c r="A3" s="398" t="s">
        <v>218</v>
      </c>
      <c r="B3" s="399"/>
      <c r="C3" s="399"/>
      <c r="D3" s="399"/>
      <c r="E3" s="400"/>
      <c r="F3" s="482"/>
      <c r="G3" s="406"/>
      <c r="H3" s="406"/>
      <c r="I3" s="406"/>
      <c r="J3" s="406"/>
      <c r="K3" s="406"/>
      <c r="L3" s="406"/>
      <c r="M3" s="406"/>
      <c r="N3" s="483"/>
      <c r="O3" s="394" t="s">
        <v>73</v>
      </c>
      <c r="P3" s="395"/>
      <c r="Q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1:19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</row>
    <row r="6" spans="1:19" s="37" customFormat="1" ht="13.5" customHeight="1">
      <c r="A6" s="390" t="s">
        <v>152</v>
      </c>
      <c r="B6" s="391"/>
      <c r="C6" s="391"/>
      <c r="D6" s="391"/>
      <c r="E6" s="392"/>
      <c r="F6" s="407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6"/>
      <c r="S6" s="36"/>
    </row>
    <row r="7" spans="1:19" s="2" customFormat="1" ht="13.5" customHeight="1">
      <c r="A7" s="447" t="s">
        <v>142</v>
      </c>
      <c r="B7" s="448"/>
      <c r="C7" s="411" t="s">
        <v>384</v>
      </c>
      <c r="D7" s="411"/>
      <c r="E7" s="411"/>
      <c r="F7" s="411"/>
      <c r="G7" s="411"/>
      <c r="H7" s="411"/>
      <c r="I7" s="411"/>
      <c r="J7" s="411"/>
      <c r="K7" s="477"/>
      <c r="L7" s="105" t="s">
        <v>67</v>
      </c>
      <c r="M7" s="478">
        <v>41925</v>
      </c>
      <c r="N7" s="479"/>
      <c r="O7" s="105" t="s">
        <v>68</v>
      </c>
      <c r="P7" s="480">
        <v>42090</v>
      </c>
      <c r="Q7" s="481"/>
    </row>
    <row r="8" spans="1:19" s="2" customFormat="1" ht="13.5" customHeight="1">
      <c r="A8" s="447" t="s">
        <v>219</v>
      </c>
      <c r="B8" s="448"/>
      <c r="C8" s="411" t="s">
        <v>385</v>
      </c>
      <c r="D8" s="411"/>
      <c r="E8" s="411"/>
      <c r="F8" s="411"/>
      <c r="G8" s="411"/>
      <c r="H8" s="411"/>
      <c r="I8" s="411"/>
      <c r="J8" s="411"/>
      <c r="K8" s="477"/>
      <c r="L8" s="114" t="s">
        <v>25</v>
      </c>
      <c r="M8" s="411" t="s">
        <v>386</v>
      </c>
      <c r="N8" s="411"/>
      <c r="O8" s="411"/>
      <c r="P8" s="411"/>
      <c r="Q8" s="477"/>
    </row>
    <row r="9" spans="1:19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</row>
    <row r="10" spans="1:19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</row>
    <row r="11" spans="1:19" s="37" customFormat="1" ht="13.5" customHeight="1">
      <c r="A11" s="390" t="s">
        <v>896</v>
      </c>
      <c r="B11" s="391"/>
      <c r="C11" s="391"/>
      <c r="D11" s="391"/>
      <c r="E11" s="392"/>
      <c r="F11" s="407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6"/>
      <c r="S11" s="36"/>
    </row>
    <row r="12" spans="1:19" s="2" customFormat="1" ht="13.5" customHeight="1">
      <c r="A12" s="447" t="s">
        <v>142</v>
      </c>
      <c r="B12" s="448"/>
      <c r="C12" s="411" t="s">
        <v>898</v>
      </c>
      <c r="D12" s="411"/>
      <c r="E12" s="411"/>
      <c r="F12" s="411"/>
      <c r="G12" s="411"/>
      <c r="H12" s="411"/>
      <c r="I12" s="411"/>
      <c r="J12" s="411"/>
      <c r="K12" s="477"/>
      <c r="L12" s="105" t="s">
        <v>67</v>
      </c>
      <c r="M12" s="478">
        <v>41334</v>
      </c>
      <c r="N12" s="479"/>
      <c r="O12" s="105" t="s">
        <v>68</v>
      </c>
      <c r="P12" s="480">
        <v>42029</v>
      </c>
      <c r="Q12" s="481"/>
    </row>
    <row r="13" spans="1:19" s="2" customFormat="1" ht="13.5" customHeight="1">
      <c r="A13" s="447" t="s">
        <v>219</v>
      </c>
      <c r="B13" s="448"/>
      <c r="C13" s="387" t="s">
        <v>1092</v>
      </c>
      <c r="D13" s="411"/>
      <c r="E13" s="411"/>
      <c r="F13" s="411"/>
      <c r="G13" s="411"/>
      <c r="H13" s="411"/>
      <c r="I13" s="411"/>
      <c r="J13" s="411"/>
      <c r="K13" s="477"/>
      <c r="L13" s="114" t="s">
        <v>25</v>
      </c>
      <c r="M13" s="411" t="s">
        <v>899</v>
      </c>
      <c r="N13" s="411"/>
      <c r="O13" s="411"/>
      <c r="P13" s="411"/>
      <c r="Q13" s="477"/>
    </row>
    <row r="14" spans="1:19">
      <c r="A14" s="414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</row>
    <row r="15" spans="1:19" s="37" customFormat="1" ht="13.5" customHeight="1">
      <c r="A15" s="390" t="s">
        <v>992</v>
      </c>
      <c r="B15" s="391"/>
      <c r="C15" s="391"/>
      <c r="D15" s="391"/>
      <c r="E15" s="392"/>
      <c r="F15" s="407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6"/>
      <c r="S15" s="36"/>
    </row>
    <row r="16" spans="1:19" s="2" customFormat="1" ht="13.5" customHeight="1">
      <c r="A16" s="447" t="s">
        <v>142</v>
      </c>
      <c r="B16" s="448"/>
      <c r="C16" s="411" t="s">
        <v>405</v>
      </c>
      <c r="D16" s="411"/>
      <c r="E16" s="411"/>
      <c r="F16" s="411"/>
      <c r="G16" s="411"/>
      <c r="H16" s="411"/>
      <c r="I16" s="411"/>
      <c r="J16" s="411"/>
      <c r="K16" s="477"/>
      <c r="L16" s="105" t="s">
        <v>67</v>
      </c>
      <c r="M16" s="478">
        <v>41508</v>
      </c>
      <c r="N16" s="479"/>
      <c r="O16" s="105" t="s">
        <v>68</v>
      </c>
      <c r="P16" s="480" t="s">
        <v>292</v>
      </c>
      <c r="Q16" s="481"/>
    </row>
    <row r="17" spans="1:17" s="2" customFormat="1" ht="13.5" customHeight="1">
      <c r="A17" s="447" t="s">
        <v>219</v>
      </c>
      <c r="B17" s="448"/>
      <c r="C17" s="411" t="s">
        <v>998</v>
      </c>
      <c r="D17" s="411"/>
      <c r="E17" s="411"/>
      <c r="F17" s="411"/>
      <c r="G17" s="411"/>
      <c r="H17" s="411"/>
      <c r="I17" s="411"/>
      <c r="J17" s="411"/>
      <c r="K17" s="477"/>
      <c r="L17" s="114" t="s">
        <v>25</v>
      </c>
      <c r="M17" s="411" t="s">
        <v>899</v>
      </c>
      <c r="N17" s="411"/>
      <c r="O17" s="411"/>
      <c r="P17" s="411"/>
      <c r="Q17" s="477"/>
    </row>
  </sheetData>
  <mergeCells count="36">
    <mergeCell ref="A17:B17"/>
    <mergeCell ref="C17:K17"/>
    <mergeCell ref="M17:Q17"/>
    <mergeCell ref="A15:E15"/>
    <mergeCell ref="F15:Q15"/>
    <mergeCell ref="A16:B16"/>
    <mergeCell ref="C16:K16"/>
    <mergeCell ref="M16:N16"/>
    <mergeCell ref="P16:Q16"/>
    <mergeCell ref="A14:Q14"/>
    <mergeCell ref="A1:Q1"/>
    <mergeCell ref="O3:P3"/>
    <mergeCell ref="A2:Q2"/>
    <mergeCell ref="F3:N3"/>
    <mergeCell ref="A4:Q5"/>
    <mergeCell ref="A3:E3"/>
    <mergeCell ref="A6:E6"/>
    <mergeCell ref="F6:Q6"/>
    <mergeCell ref="A7:B7"/>
    <mergeCell ref="C7:K7"/>
    <mergeCell ref="M7:N7"/>
    <mergeCell ref="P7:Q7"/>
    <mergeCell ref="A8:B8"/>
    <mergeCell ref="C8:K8"/>
    <mergeCell ref="M8:Q8"/>
    <mergeCell ref="A9:Q9"/>
    <mergeCell ref="A13:B13"/>
    <mergeCell ref="C13:K13"/>
    <mergeCell ref="M13:Q13"/>
    <mergeCell ref="A10:Q10"/>
    <mergeCell ref="A11:E11"/>
    <mergeCell ref="F11:Q11"/>
    <mergeCell ref="A12:B12"/>
    <mergeCell ref="C12:K12"/>
    <mergeCell ref="M12:N12"/>
    <mergeCell ref="P12:Q12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E3" sqref="E3:N3"/>
    </sheetView>
  </sheetViews>
  <sheetFormatPr defaultRowHeight="12.75"/>
  <cols>
    <col min="1" max="1" width="5.85546875" customWidth="1"/>
    <col min="2" max="2" width="2.42578125" customWidth="1"/>
    <col min="3" max="3" width="6.7109375" customWidth="1"/>
    <col min="4" max="4" width="7.140625" customWidth="1"/>
    <col min="5" max="5" width="8.85546875" customWidth="1"/>
    <col min="6" max="6" width="8" customWidth="1"/>
    <col min="7" max="7" width="17.5703125" customWidth="1"/>
    <col min="8" max="8" width="6.28515625" customWidth="1"/>
    <col min="9" max="9" width="6.42578125" customWidth="1"/>
    <col min="10" max="10" width="7" customWidth="1"/>
    <col min="11" max="11" width="7.5703125" customWidth="1"/>
    <col min="12" max="12" width="7.7109375" customWidth="1"/>
    <col min="13" max="14" width="6.5703125" customWidth="1"/>
    <col min="15" max="15" width="7.5703125" customWidth="1"/>
    <col min="16" max="16" width="5.5703125" customWidth="1"/>
    <col min="17" max="17" width="6.28515625" customWidth="1"/>
    <col min="18" max="19" width="5.85546875" customWidth="1"/>
  </cols>
  <sheetData>
    <row r="1" spans="1:17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</row>
    <row r="2" spans="1:17" ht="13.5" thickBo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7" ht="13.5" thickBot="1">
      <c r="A3" s="398" t="s">
        <v>146</v>
      </c>
      <c r="B3" s="399"/>
      <c r="C3" s="399"/>
      <c r="D3" s="400"/>
      <c r="E3" s="482"/>
      <c r="F3" s="406"/>
      <c r="G3" s="406"/>
      <c r="H3" s="406"/>
      <c r="I3" s="406"/>
      <c r="J3" s="406"/>
      <c r="K3" s="406"/>
      <c r="L3" s="406"/>
      <c r="M3" s="406"/>
      <c r="N3" s="483"/>
      <c r="O3" s="394" t="s">
        <v>73</v>
      </c>
      <c r="P3" s="395"/>
      <c r="Q3" s="55" t="s">
        <v>289</v>
      </c>
    </row>
    <row r="4" spans="1:17" s="1" customFormat="1">
      <c r="A4" s="406" t="s">
        <v>1091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1:17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</row>
  </sheetData>
  <mergeCells count="6">
    <mergeCell ref="A4:Q5"/>
    <mergeCell ref="O3:P3"/>
    <mergeCell ref="A1:Q1"/>
    <mergeCell ref="A2:Q2"/>
    <mergeCell ref="E3:N3"/>
    <mergeCell ref="A3:D3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C7" sqref="C7:Q7"/>
    </sheetView>
  </sheetViews>
  <sheetFormatPr defaultRowHeight="12.75"/>
  <cols>
    <col min="1" max="1" width="5.85546875" customWidth="1"/>
    <col min="2" max="2" width="2.42578125" customWidth="1"/>
    <col min="3" max="3" width="6.7109375" customWidth="1"/>
    <col min="4" max="4" width="7.140625" customWidth="1"/>
    <col min="5" max="5" width="8.85546875" customWidth="1"/>
    <col min="6" max="6" width="8" customWidth="1"/>
    <col min="7" max="7" width="17.7109375" customWidth="1"/>
    <col min="8" max="8" width="6.28515625" customWidth="1"/>
    <col min="9" max="9" width="6.42578125" customWidth="1"/>
    <col min="10" max="10" width="7" customWidth="1"/>
    <col min="11" max="11" width="7.5703125" customWidth="1"/>
    <col min="12" max="12" width="7.7109375" customWidth="1"/>
    <col min="13" max="14" width="6.5703125" customWidth="1"/>
    <col min="15" max="15" width="7.5703125" customWidth="1"/>
    <col min="16" max="16" width="5.5703125" customWidth="1"/>
    <col min="17" max="17" width="6.28515625" customWidth="1"/>
    <col min="18" max="19" width="5.8554687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6"/>
    </row>
    <row r="2" spans="1:19" ht="13.5" thickBo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</row>
    <row r="3" spans="1:19" ht="13.5" thickBot="1">
      <c r="A3" s="398" t="s">
        <v>147</v>
      </c>
      <c r="B3" s="399"/>
      <c r="C3" s="399"/>
      <c r="D3" s="399"/>
      <c r="E3" s="400"/>
      <c r="F3" s="482"/>
      <c r="G3" s="406"/>
      <c r="H3" s="406"/>
      <c r="I3" s="406"/>
      <c r="J3" s="406"/>
      <c r="K3" s="406"/>
      <c r="L3" s="406"/>
      <c r="M3" s="406"/>
      <c r="N3" s="483"/>
      <c r="O3" s="394" t="s">
        <v>73</v>
      </c>
      <c r="P3" s="395"/>
      <c r="Q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1:19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</row>
    <row r="6" spans="1:19" s="37" customFormat="1" ht="13.5" customHeight="1">
      <c r="A6" s="390" t="s">
        <v>291</v>
      </c>
      <c r="B6" s="391"/>
      <c r="C6" s="391"/>
      <c r="D6" s="391"/>
      <c r="E6" s="391"/>
      <c r="F6" s="391"/>
      <c r="G6" s="392"/>
      <c r="H6" s="56" t="s">
        <v>14</v>
      </c>
      <c r="I6" s="480">
        <v>41761</v>
      </c>
      <c r="J6" s="481"/>
      <c r="K6" s="56" t="s">
        <v>143</v>
      </c>
      <c r="L6" s="480">
        <v>42856</v>
      </c>
      <c r="M6" s="481"/>
      <c r="N6" s="57" t="s">
        <v>144</v>
      </c>
      <c r="O6" s="411" t="s">
        <v>297</v>
      </c>
      <c r="P6" s="411"/>
      <c r="Q6" s="477"/>
      <c r="R6" s="36"/>
      <c r="S6" s="36"/>
    </row>
    <row r="7" spans="1:19" s="2" customFormat="1" ht="13.5" customHeight="1">
      <c r="A7" s="447" t="s">
        <v>142</v>
      </c>
      <c r="B7" s="448"/>
      <c r="C7" s="436" t="s">
        <v>295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</row>
    <row r="8" spans="1:19" s="2" customFormat="1" ht="13.5" customHeight="1">
      <c r="A8" s="447" t="s">
        <v>145</v>
      </c>
      <c r="B8" s="484"/>
      <c r="C8" s="485" t="s">
        <v>296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77"/>
    </row>
    <row r="9" spans="1:19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</row>
    <row r="10" spans="1:19" s="37" customFormat="1" ht="13.5" customHeight="1">
      <c r="A10" s="390" t="s">
        <v>743</v>
      </c>
      <c r="B10" s="391"/>
      <c r="C10" s="391"/>
      <c r="D10" s="391"/>
      <c r="E10" s="391"/>
      <c r="F10" s="391"/>
      <c r="G10" s="392"/>
      <c r="H10" s="56" t="s">
        <v>14</v>
      </c>
      <c r="I10" s="480">
        <v>41768</v>
      </c>
      <c r="J10" s="481"/>
      <c r="K10" s="56" t="s">
        <v>143</v>
      </c>
      <c r="L10" s="480">
        <v>42132</v>
      </c>
      <c r="M10" s="481"/>
      <c r="N10" s="57" t="s">
        <v>144</v>
      </c>
      <c r="O10" s="411" t="s">
        <v>746</v>
      </c>
      <c r="P10" s="411"/>
      <c r="Q10" s="477"/>
      <c r="R10" s="36"/>
      <c r="S10" s="36"/>
    </row>
    <row r="11" spans="1:19" s="2" customFormat="1" ht="13.5" customHeight="1">
      <c r="A11" s="447" t="s">
        <v>142</v>
      </c>
      <c r="B11" s="448"/>
      <c r="C11" s="436" t="s">
        <v>744</v>
      </c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</row>
    <row r="12" spans="1:19" s="2" customFormat="1" ht="13.5" customHeight="1">
      <c r="A12" s="447" t="s">
        <v>145</v>
      </c>
      <c r="B12" s="484"/>
      <c r="C12" s="485" t="s">
        <v>745</v>
      </c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77"/>
    </row>
    <row r="13" spans="1:19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9" s="37" customFormat="1" ht="13.5" customHeight="1">
      <c r="A14" s="390" t="s">
        <v>896</v>
      </c>
      <c r="B14" s="391"/>
      <c r="C14" s="391"/>
      <c r="D14" s="391"/>
      <c r="E14" s="391"/>
      <c r="F14" s="391"/>
      <c r="G14" s="392"/>
      <c r="H14" s="56" t="s">
        <v>14</v>
      </c>
      <c r="I14" s="480">
        <v>42030</v>
      </c>
      <c r="J14" s="481"/>
      <c r="K14" s="56" t="s">
        <v>143</v>
      </c>
      <c r="L14" s="480">
        <v>43125</v>
      </c>
      <c r="M14" s="481"/>
      <c r="N14" s="57" t="s">
        <v>144</v>
      </c>
      <c r="O14" s="411" t="s">
        <v>901</v>
      </c>
      <c r="P14" s="411"/>
      <c r="Q14" s="477"/>
      <c r="R14" s="36"/>
      <c r="S14" s="36"/>
    </row>
    <row r="15" spans="1:19" s="2" customFormat="1" ht="13.5" customHeight="1">
      <c r="A15" s="447" t="s">
        <v>142</v>
      </c>
      <c r="B15" s="448"/>
      <c r="C15" s="436" t="s">
        <v>898</v>
      </c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</row>
    <row r="16" spans="1:19" s="2" customFormat="1" ht="13.5" customHeight="1">
      <c r="A16" s="447" t="s">
        <v>145</v>
      </c>
      <c r="B16" s="484"/>
      <c r="C16" s="485" t="s">
        <v>900</v>
      </c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77"/>
    </row>
    <row r="17" spans="1:19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</row>
    <row r="18" spans="1:19" s="37" customFormat="1" ht="13.5" customHeight="1">
      <c r="A18" s="390" t="s">
        <v>544</v>
      </c>
      <c r="B18" s="391"/>
      <c r="C18" s="391"/>
      <c r="D18" s="391"/>
      <c r="E18" s="391"/>
      <c r="F18" s="391"/>
      <c r="G18" s="392"/>
      <c r="H18" s="56" t="s">
        <v>14</v>
      </c>
      <c r="I18" s="480">
        <v>41699</v>
      </c>
      <c r="J18" s="481"/>
      <c r="K18" s="56" t="s">
        <v>143</v>
      </c>
      <c r="L18" s="480">
        <v>41982</v>
      </c>
      <c r="M18" s="481"/>
      <c r="N18" s="57" t="s">
        <v>144</v>
      </c>
      <c r="O18" s="411" t="s">
        <v>555</v>
      </c>
      <c r="P18" s="411"/>
      <c r="Q18" s="477"/>
      <c r="R18" s="36"/>
      <c r="S18" s="36"/>
    </row>
    <row r="19" spans="1:19" s="2" customFormat="1" ht="13.5" customHeight="1">
      <c r="A19" s="447" t="s">
        <v>142</v>
      </c>
      <c r="B19" s="448"/>
      <c r="C19" s="436" t="s">
        <v>553</v>
      </c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</row>
    <row r="20" spans="1:19" s="2" customFormat="1" ht="13.5" customHeight="1">
      <c r="A20" s="447" t="s">
        <v>145</v>
      </c>
      <c r="B20" s="484"/>
      <c r="C20" s="485" t="s">
        <v>554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77"/>
    </row>
    <row r="21" spans="1:19">
      <c r="A21" s="414"/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</row>
    <row r="22" spans="1:19" s="37" customFormat="1" ht="13.5" customHeight="1">
      <c r="A22" s="390" t="s">
        <v>434</v>
      </c>
      <c r="B22" s="391"/>
      <c r="C22" s="391"/>
      <c r="D22" s="391"/>
      <c r="E22" s="391"/>
      <c r="F22" s="391"/>
      <c r="G22" s="392"/>
      <c r="H22" s="56" t="s">
        <v>14</v>
      </c>
      <c r="I22" s="480">
        <v>42005</v>
      </c>
      <c r="J22" s="481"/>
      <c r="K22" s="56" t="s">
        <v>143</v>
      </c>
      <c r="L22" s="480">
        <v>42369</v>
      </c>
      <c r="M22" s="481"/>
      <c r="N22" s="57" t="s">
        <v>144</v>
      </c>
      <c r="O22" s="411" t="s">
        <v>463</v>
      </c>
      <c r="P22" s="411"/>
      <c r="Q22" s="477"/>
      <c r="R22" s="36"/>
      <c r="S22" s="36"/>
    </row>
    <row r="23" spans="1:19" s="2" customFormat="1" ht="13.5" customHeight="1">
      <c r="A23" s="447" t="s">
        <v>142</v>
      </c>
      <c r="B23" s="448"/>
      <c r="C23" s="436" t="s">
        <v>461</v>
      </c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</row>
    <row r="24" spans="1:19" s="2" customFormat="1" ht="13.5" customHeight="1">
      <c r="A24" s="447" t="s">
        <v>145</v>
      </c>
      <c r="B24" s="484"/>
      <c r="C24" s="485" t="s">
        <v>462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77"/>
    </row>
    <row r="25" spans="1:19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</row>
    <row r="26" spans="1:19" s="37" customFormat="1" ht="13.5" customHeight="1">
      <c r="A26" s="390" t="s">
        <v>1022</v>
      </c>
      <c r="B26" s="391"/>
      <c r="C26" s="391"/>
      <c r="D26" s="391"/>
      <c r="E26" s="391"/>
      <c r="F26" s="391"/>
      <c r="G26" s="392"/>
      <c r="H26" s="56" t="s">
        <v>14</v>
      </c>
      <c r="I26" s="480">
        <v>41699</v>
      </c>
      <c r="J26" s="481"/>
      <c r="K26" s="56" t="s">
        <v>143</v>
      </c>
      <c r="L26" s="480" t="s">
        <v>292</v>
      </c>
      <c r="M26" s="481"/>
      <c r="N26" s="57" t="s">
        <v>144</v>
      </c>
      <c r="O26" s="411" t="s">
        <v>1023</v>
      </c>
      <c r="P26" s="411"/>
      <c r="Q26" s="477"/>
      <c r="R26" s="36"/>
      <c r="S26" s="36"/>
    </row>
    <row r="27" spans="1:19" s="2" customFormat="1" ht="13.5" customHeight="1">
      <c r="A27" s="447" t="s">
        <v>142</v>
      </c>
      <c r="B27" s="448"/>
      <c r="C27" s="436" t="s">
        <v>328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</row>
    <row r="28" spans="1:19" s="2" customFormat="1" ht="13.5" customHeight="1">
      <c r="A28" s="447" t="s">
        <v>145</v>
      </c>
      <c r="B28" s="484"/>
      <c r="C28" s="485" t="s">
        <v>296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77"/>
    </row>
    <row r="29" spans="1:19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</row>
    <row r="30" spans="1:19" s="58" customFormat="1"/>
    <row r="31" spans="1:19" s="58" customFormat="1"/>
    <row r="32" spans="1:19" s="58" customFormat="1"/>
    <row r="33" s="58" customFormat="1"/>
    <row r="34" s="58" customFormat="1"/>
  </sheetData>
  <mergeCells count="60">
    <mergeCell ref="A29:Q29"/>
    <mergeCell ref="A27:B27"/>
    <mergeCell ref="C27:Q27"/>
    <mergeCell ref="A28:B28"/>
    <mergeCell ref="C28:Q28"/>
    <mergeCell ref="A25:Q25"/>
    <mergeCell ref="I26:J26"/>
    <mergeCell ref="L26:M26"/>
    <mergeCell ref="O26:Q26"/>
    <mergeCell ref="A26:G26"/>
    <mergeCell ref="A23:B23"/>
    <mergeCell ref="C23:Q23"/>
    <mergeCell ref="A24:B24"/>
    <mergeCell ref="C24:Q24"/>
    <mergeCell ref="I22:J22"/>
    <mergeCell ref="L22:M22"/>
    <mergeCell ref="O22:Q22"/>
    <mergeCell ref="A22:G22"/>
    <mergeCell ref="A19:B19"/>
    <mergeCell ref="C19:Q19"/>
    <mergeCell ref="A20:B20"/>
    <mergeCell ref="C20:Q20"/>
    <mergeCell ref="A21:Q21"/>
    <mergeCell ref="I18:J18"/>
    <mergeCell ref="L18:M18"/>
    <mergeCell ref="O18:Q18"/>
    <mergeCell ref="A18:G18"/>
    <mergeCell ref="A17:Q17"/>
    <mergeCell ref="A15:B15"/>
    <mergeCell ref="C15:Q15"/>
    <mergeCell ref="A16:B16"/>
    <mergeCell ref="C16:Q16"/>
    <mergeCell ref="I14:J14"/>
    <mergeCell ref="L14:M14"/>
    <mergeCell ref="O14:Q14"/>
    <mergeCell ref="A14:G14"/>
    <mergeCell ref="C12:Q12"/>
    <mergeCell ref="I10:J10"/>
    <mergeCell ref="L10:M10"/>
    <mergeCell ref="O10:Q10"/>
    <mergeCell ref="A10:G10"/>
    <mergeCell ref="A11:B11"/>
    <mergeCell ref="C11:Q11"/>
    <mergeCell ref="A12:B12"/>
    <mergeCell ref="A1:Q1"/>
    <mergeCell ref="A9:Q9"/>
    <mergeCell ref="O3:P3"/>
    <mergeCell ref="A2:Q2"/>
    <mergeCell ref="L6:M6"/>
    <mergeCell ref="I6:J6"/>
    <mergeCell ref="A3:E3"/>
    <mergeCell ref="A4:Q5"/>
    <mergeCell ref="A6:G6"/>
    <mergeCell ref="A8:B8"/>
    <mergeCell ref="A7:B7"/>
    <mergeCell ref="C7:Q7"/>
    <mergeCell ref="O6:Q6"/>
    <mergeCell ref="F3:N3"/>
    <mergeCell ref="C8:Q8"/>
    <mergeCell ref="A13:Q13"/>
  </mergeCells>
  <phoneticPr fontId="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39"/>
  <sheetViews>
    <sheetView topLeftCell="A8" workbookViewId="0">
      <selection activeCell="H44" sqref="H44"/>
    </sheetView>
  </sheetViews>
  <sheetFormatPr defaultRowHeight="12.75"/>
  <cols>
    <col min="1" max="1" width="3.85546875" customWidth="1"/>
    <col min="2" max="2" width="9.28515625" customWidth="1"/>
    <col min="5" max="5" width="4.42578125" customWidth="1"/>
    <col min="6" max="6" width="7.7109375" customWidth="1"/>
    <col min="7" max="7" width="8.7109375" customWidth="1"/>
    <col min="8" max="8" width="8.140625" style="9" customWidth="1"/>
    <col min="9" max="9" width="5.28515625" customWidth="1"/>
    <col min="10" max="10" width="2.42578125" customWidth="1"/>
    <col min="11" max="11" width="2.7109375" customWidth="1"/>
    <col min="12" max="13" width="8.7109375" customWidth="1"/>
    <col min="14" max="14" width="4.42578125" customWidth="1"/>
    <col min="15" max="15" width="7.7109375" customWidth="1"/>
    <col min="16" max="16" width="8" customWidth="1"/>
    <col min="17" max="17" width="7.7109375" customWidth="1"/>
    <col min="18" max="18" width="8.5703125" customWidth="1"/>
    <col min="19" max="19" width="8" customWidth="1"/>
  </cols>
  <sheetData>
    <row r="1" spans="1:20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0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0" ht="13.5" thickBot="1">
      <c r="A3" s="394" t="s">
        <v>132</v>
      </c>
      <c r="B3" s="395"/>
      <c r="C3" s="395"/>
      <c r="D3" s="396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20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20" s="1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20" s="7" customFormat="1" ht="13.5" thickBot="1">
      <c r="A6" s="499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</row>
    <row r="7" spans="1:20" s="13" customFormat="1" ht="13.5" thickBot="1">
      <c r="A7" s="27" t="s">
        <v>52</v>
      </c>
      <c r="B7" s="206" t="s">
        <v>78</v>
      </c>
      <c r="C7" s="230"/>
      <c r="D7" s="230"/>
      <c r="E7" s="207"/>
      <c r="F7" s="11" t="s">
        <v>79</v>
      </c>
      <c r="G7" s="11" t="s">
        <v>44</v>
      </c>
      <c r="H7" s="11" t="s">
        <v>45</v>
      </c>
      <c r="I7" s="11" t="s">
        <v>21</v>
      </c>
      <c r="J7" s="497" t="s">
        <v>58</v>
      </c>
      <c r="K7" s="498"/>
      <c r="L7" s="497" t="s">
        <v>46</v>
      </c>
      <c r="M7" s="500"/>
      <c r="N7" s="498"/>
      <c r="O7" s="47" t="s">
        <v>13</v>
      </c>
      <c r="P7" s="53" t="s">
        <v>141</v>
      </c>
      <c r="Q7" s="54" t="s">
        <v>14</v>
      </c>
      <c r="R7" s="53" t="s">
        <v>16</v>
      </c>
      <c r="S7" s="12" t="s">
        <v>24</v>
      </c>
      <c r="T7" s="51"/>
    </row>
    <row r="8" spans="1:20" s="19" customFormat="1">
      <c r="A8" s="21">
        <v>1</v>
      </c>
      <c r="B8" s="489" t="s">
        <v>291</v>
      </c>
      <c r="C8" s="489" t="s">
        <v>150</v>
      </c>
      <c r="D8" s="489" t="s">
        <v>150</v>
      </c>
      <c r="E8" s="490" t="s">
        <v>150</v>
      </c>
      <c r="F8" s="14">
        <v>2741491</v>
      </c>
      <c r="G8" s="15" t="s">
        <v>298</v>
      </c>
      <c r="H8" s="16" t="s">
        <v>299</v>
      </c>
      <c r="I8" s="17" t="s">
        <v>300</v>
      </c>
      <c r="J8" s="48">
        <v>40</v>
      </c>
      <c r="K8" s="50" t="s">
        <v>301</v>
      </c>
      <c r="L8" s="486" t="s">
        <v>302</v>
      </c>
      <c r="M8" s="487"/>
      <c r="N8" s="488"/>
      <c r="O8" s="18">
        <v>40389</v>
      </c>
      <c r="P8" s="52" t="s">
        <v>303</v>
      </c>
      <c r="Q8" s="147" t="s">
        <v>292</v>
      </c>
      <c r="R8" s="44" t="s">
        <v>292</v>
      </c>
      <c r="S8" s="14" t="s">
        <v>304</v>
      </c>
    </row>
    <row r="9" spans="1:20" s="19" customFormat="1">
      <c r="A9" s="20">
        <f>A8+1</f>
        <v>2</v>
      </c>
      <c r="B9" s="491" t="s">
        <v>150</v>
      </c>
      <c r="C9" s="492" t="s">
        <v>156</v>
      </c>
      <c r="D9" s="492" t="s">
        <v>156</v>
      </c>
      <c r="E9" s="493" t="s">
        <v>156</v>
      </c>
      <c r="F9" s="20">
        <v>336892</v>
      </c>
      <c r="G9" s="16" t="s">
        <v>322</v>
      </c>
      <c r="H9" s="16" t="s">
        <v>323</v>
      </c>
      <c r="I9" s="17" t="s">
        <v>324</v>
      </c>
      <c r="J9" s="49">
        <v>40</v>
      </c>
      <c r="K9" s="46" t="s">
        <v>301</v>
      </c>
      <c r="L9" s="494" t="s">
        <v>302</v>
      </c>
      <c r="M9" s="495"/>
      <c r="N9" s="496"/>
      <c r="O9" s="18">
        <v>31216</v>
      </c>
      <c r="P9" s="17" t="s">
        <v>303</v>
      </c>
      <c r="Q9" s="18" t="s">
        <v>292</v>
      </c>
      <c r="R9" s="45" t="s">
        <v>292</v>
      </c>
      <c r="S9" s="20" t="s">
        <v>325</v>
      </c>
    </row>
    <row r="10" spans="1:20" s="19" customFormat="1">
      <c r="A10" s="20">
        <f t="shared" ref="A10:A44" si="0">A9+1</f>
        <v>3</v>
      </c>
      <c r="B10" s="491" t="s">
        <v>731</v>
      </c>
      <c r="C10" s="492" t="s">
        <v>156</v>
      </c>
      <c r="D10" s="492" t="s">
        <v>156</v>
      </c>
      <c r="E10" s="493" t="s">
        <v>156</v>
      </c>
      <c r="F10" s="20" t="s">
        <v>741</v>
      </c>
      <c r="G10" s="16" t="s">
        <v>742</v>
      </c>
      <c r="H10" s="16" t="s">
        <v>323</v>
      </c>
      <c r="I10" s="17" t="s">
        <v>543</v>
      </c>
      <c r="J10" s="49">
        <v>40</v>
      </c>
      <c r="K10" s="46" t="s">
        <v>301</v>
      </c>
      <c r="L10" s="494" t="s">
        <v>302</v>
      </c>
      <c r="M10" s="495"/>
      <c r="N10" s="496"/>
      <c r="O10" s="18">
        <v>29082</v>
      </c>
      <c r="P10" s="17" t="s">
        <v>303</v>
      </c>
      <c r="Q10" s="18" t="s">
        <v>292</v>
      </c>
      <c r="R10" s="45" t="s">
        <v>292</v>
      </c>
      <c r="S10" s="20" t="s">
        <v>325</v>
      </c>
    </row>
    <row r="11" spans="1:20" s="19" customFormat="1">
      <c r="A11" s="20">
        <f t="shared" si="0"/>
        <v>4</v>
      </c>
      <c r="B11" s="491" t="s">
        <v>743</v>
      </c>
      <c r="C11" s="492" t="s">
        <v>158</v>
      </c>
      <c r="D11" s="492" t="s">
        <v>158</v>
      </c>
      <c r="E11" s="493" t="s">
        <v>158</v>
      </c>
      <c r="F11" s="20" t="s">
        <v>747</v>
      </c>
      <c r="G11" s="16" t="s">
        <v>322</v>
      </c>
      <c r="H11" s="16" t="s">
        <v>323</v>
      </c>
      <c r="I11" s="17" t="s">
        <v>324</v>
      </c>
      <c r="J11" s="49">
        <v>40</v>
      </c>
      <c r="K11" s="46" t="s">
        <v>301</v>
      </c>
      <c r="L11" s="494" t="s">
        <v>302</v>
      </c>
      <c r="M11" s="495"/>
      <c r="N11" s="496"/>
      <c r="O11" s="18">
        <v>39678</v>
      </c>
      <c r="P11" s="17" t="s">
        <v>748</v>
      </c>
      <c r="Q11" s="18" t="s">
        <v>292</v>
      </c>
      <c r="R11" s="45" t="s">
        <v>292</v>
      </c>
      <c r="S11" s="20" t="s">
        <v>304</v>
      </c>
    </row>
    <row r="12" spans="1:20" s="19" customFormat="1">
      <c r="A12" s="20">
        <f t="shared" si="0"/>
        <v>5</v>
      </c>
      <c r="B12" s="491" t="s">
        <v>152</v>
      </c>
      <c r="C12" s="492" t="s">
        <v>151</v>
      </c>
      <c r="D12" s="492" t="s">
        <v>151</v>
      </c>
      <c r="E12" s="493" t="s">
        <v>151</v>
      </c>
      <c r="F12" s="20" t="s">
        <v>387</v>
      </c>
      <c r="G12" s="16" t="s">
        <v>322</v>
      </c>
      <c r="H12" s="16" t="s">
        <v>323</v>
      </c>
      <c r="I12" s="17" t="s">
        <v>388</v>
      </c>
      <c r="J12" s="49">
        <v>40</v>
      </c>
      <c r="K12" s="46" t="s">
        <v>301</v>
      </c>
      <c r="L12" s="494" t="s">
        <v>302</v>
      </c>
      <c r="M12" s="495"/>
      <c r="N12" s="496"/>
      <c r="O12" s="18">
        <v>36004</v>
      </c>
      <c r="P12" s="17" t="s">
        <v>303</v>
      </c>
      <c r="Q12" s="18" t="s">
        <v>292</v>
      </c>
      <c r="R12" s="45" t="s">
        <v>292</v>
      </c>
      <c r="S12" s="20" t="s">
        <v>325</v>
      </c>
    </row>
    <row r="13" spans="1:20" s="19" customFormat="1">
      <c r="A13" s="20">
        <f t="shared" si="0"/>
        <v>6</v>
      </c>
      <c r="B13" s="491" t="s">
        <v>159</v>
      </c>
      <c r="C13" s="492" t="s">
        <v>152</v>
      </c>
      <c r="D13" s="492" t="s">
        <v>152</v>
      </c>
      <c r="E13" s="493" t="s">
        <v>152</v>
      </c>
      <c r="F13" s="20">
        <v>336892</v>
      </c>
      <c r="G13" s="16" t="s">
        <v>322</v>
      </c>
      <c r="H13" s="16" t="s">
        <v>432</v>
      </c>
      <c r="I13" s="17" t="s">
        <v>433</v>
      </c>
      <c r="J13" s="49">
        <v>40</v>
      </c>
      <c r="K13" s="46" t="s">
        <v>301</v>
      </c>
      <c r="L13" s="494" t="s">
        <v>302</v>
      </c>
      <c r="M13" s="495"/>
      <c r="N13" s="496"/>
      <c r="O13" s="18">
        <v>30011</v>
      </c>
      <c r="P13" s="17" t="s">
        <v>303</v>
      </c>
      <c r="Q13" s="18" t="s">
        <v>292</v>
      </c>
      <c r="R13" s="45" t="s">
        <v>292</v>
      </c>
      <c r="S13" s="20" t="s">
        <v>325</v>
      </c>
    </row>
    <row r="14" spans="1:20" s="19" customFormat="1">
      <c r="A14" s="20">
        <f t="shared" si="0"/>
        <v>7</v>
      </c>
      <c r="B14" s="491" t="s">
        <v>160</v>
      </c>
      <c r="C14" s="492" t="s">
        <v>159</v>
      </c>
      <c r="D14" s="492" t="s">
        <v>159</v>
      </c>
      <c r="E14" s="493" t="s">
        <v>159</v>
      </c>
      <c r="F14" s="20" t="s">
        <v>895</v>
      </c>
      <c r="G14" s="16" t="s">
        <v>322</v>
      </c>
      <c r="H14" s="189" t="s">
        <v>285</v>
      </c>
      <c r="I14" s="190" t="s">
        <v>286</v>
      </c>
      <c r="J14" s="49">
        <v>40</v>
      </c>
      <c r="K14" s="46" t="s">
        <v>301</v>
      </c>
      <c r="L14" s="494" t="s">
        <v>302</v>
      </c>
      <c r="M14" s="495"/>
      <c r="N14" s="496"/>
      <c r="O14" s="18">
        <v>29082</v>
      </c>
      <c r="P14" s="17" t="s">
        <v>303</v>
      </c>
      <c r="Q14" s="18" t="s">
        <v>292</v>
      </c>
      <c r="R14" s="45" t="s">
        <v>292</v>
      </c>
      <c r="S14" s="20" t="s">
        <v>325</v>
      </c>
    </row>
    <row r="15" spans="1:20" s="19" customFormat="1">
      <c r="A15" s="20">
        <f t="shared" si="0"/>
        <v>8</v>
      </c>
      <c r="B15" s="491" t="s">
        <v>896</v>
      </c>
      <c r="C15" s="492" t="s">
        <v>160</v>
      </c>
      <c r="D15" s="492" t="s">
        <v>160</v>
      </c>
      <c r="E15" s="493" t="s">
        <v>160</v>
      </c>
      <c r="F15" s="20" t="s">
        <v>902</v>
      </c>
      <c r="G15" s="16" t="s">
        <v>298</v>
      </c>
      <c r="H15" s="16" t="s">
        <v>299</v>
      </c>
      <c r="I15" s="17" t="s">
        <v>324</v>
      </c>
      <c r="J15" s="49">
        <v>40</v>
      </c>
      <c r="K15" s="46" t="s">
        <v>301</v>
      </c>
      <c r="L15" s="494" t="s">
        <v>557</v>
      </c>
      <c r="M15" s="495"/>
      <c r="N15" s="496"/>
      <c r="O15" s="18">
        <v>40919</v>
      </c>
      <c r="P15" s="17" t="s">
        <v>303</v>
      </c>
      <c r="Q15" s="18" t="s">
        <v>292</v>
      </c>
      <c r="R15" s="45" t="s">
        <v>292</v>
      </c>
      <c r="S15" s="20" t="s">
        <v>304</v>
      </c>
    </row>
    <row r="16" spans="1:20" s="19" customFormat="1">
      <c r="A16" s="20">
        <f t="shared" si="0"/>
        <v>9</v>
      </c>
      <c r="B16" s="491" t="s">
        <v>161</v>
      </c>
      <c r="C16" s="492" t="s">
        <v>161</v>
      </c>
      <c r="D16" s="492" t="s">
        <v>161</v>
      </c>
      <c r="E16" s="493" t="s">
        <v>161</v>
      </c>
      <c r="F16" s="20" t="s">
        <v>619</v>
      </c>
      <c r="G16" s="16" t="s">
        <v>322</v>
      </c>
      <c r="H16" s="16" t="s">
        <v>432</v>
      </c>
      <c r="I16" s="17" t="s">
        <v>433</v>
      </c>
      <c r="J16" s="49">
        <v>40</v>
      </c>
      <c r="K16" s="46" t="s">
        <v>301</v>
      </c>
      <c r="L16" s="494" t="s">
        <v>302</v>
      </c>
      <c r="M16" s="495"/>
      <c r="N16" s="496"/>
      <c r="O16" s="18">
        <v>33482</v>
      </c>
      <c r="P16" s="17" t="s">
        <v>303</v>
      </c>
      <c r="Q16" s="18" t="s">
        <v>292</v>
      </c>
      <c r="R16" s="45" t="s">
        <v>292</v>
      </c>
      <c r="S16" s="20" t="s">
        <v>325</v>
      </c>
    </row>
    <row r="17" spans="1:19" s="19" customFormat="1">
      <c r="A17" s="20">
        <f t="shared" si="0"/>
        <v>10</v>
      </c>
      <c r="B17" s="491" t="s">
        <v>620</v>
      </c>
      <c r="C17" s="492" t="s">
        <v>162</v>
      </c>
      <c r="D17" s="492" t="s">
        <v>162</v>
      </c>
      <c r="E17" s="493" t="s">
        <v>162</v>
      </c>
      <c r="F17" s="20" t="s">
        <v>645</v>
      </c>
      <c r="G17" s="16" t="s">
        <v>322</v>
      </c>
      <c r="H17" s="16" t="s">
        <v>432</v>
      </c>
      <c r="I17" s="17" t="s">
        <v>433</v>
      </c>
      <c r="J17" s="49">
        <v>40</v>
      </c>
      <c r="K17" s="46" t="s">
        <v>301</v>
      </c>
      <c r="L17" s="494" t="s">
        <v>302</v>
      </c>
      <c r="M17" s="495"/>
      <c r="N17" s="496"/>
      <c r="O17" s="18">
        <v>31625</v>
      </c>
      <c r="P17" s="17" t="s">
        <v>303</v>
      </c>
      <c r="Q17" s="18" t="s">
        <v>292</v>
      </c>
      <c r="R17" s="45" t="s">
        <v>292</v>
      </c>
      <c r="S17" s="20" t="s">
        <v>325</v>
      </c>
    </row>
    <row r="18" spans="1:19" s="19" customFormat="1">
      <c r="A18" s="20">
        <f t="shared" si="0"/>
        <v>11</v>
      </c>
      <c r="B18" s="491" t="s">
        <v>544</v>
      </c>
      <c r="C18" s="492" t="s">
        <v>163</v>
      </c>
      <c r="D18" s="492" t="s">
        <v>163</v>
      </c>
      <c r="E18" s="493" t="s">
        <v>163</v>
      </c>
      <c r="F18" s="20" t="s">
        <v>556</v>
      </c>
      <c r="G18" s="16" t="s">
        <v>298</v>
      </c>
      <c r="H18" s="16" t="s">
        <v>299</v>
      </c>
      <c r="I18" s="17" t="s">
        <v>324</v>
      </c>
      <c r="J18" s="49">
        <v>40</v>
      </c>
      <c r="K18" s="46" t="s">
        <v>301</v>
      </c>
      <c r="L18" s="494" t="s">
        <v>557</v>
      </c>
      <c r="M18" s="495"/>
      <c r="N18" s="496"/>
      <c r="O18" s="18">
        <v>40774</v>
      </c>
      <c r="P18" s="17" t="s">
        <v>303</v>
      </c>
      <c r="Q18" s="18" t="s">
        <v>292</v>
      </c>
      <c r="R18" s="45" t="s">
        <v>292</v>
      </c>
      <c r="S18" s="20" t="s">
        <v>325</v>
      </c>
    </row>
    <row r="19" spans="1:19" s="19" customFormat="1">
      <c r="A19" s="20">
        <f t="shared" si="0"/>
        <v>12</v>
      </c>
      <c r="B19" s="491" t="s">
        <v>749</v>
      </c>
      <c r="C19" s="492" t="s">
        <v>153</v>
      </c>
      <c r="D19" s="492" t="s">
        <v>153</v>
      </c>
      <c r="E19" s="493" t="s">
        <v>153</v>
      </c>
      <c r="F19" s="20" t="s">
        <v>771</v>
      </c>
      <c r="G19" s="16" t="s">
        <v>298</v>
      </c>
      <c r="H19" s="16" t="s">
        <v>299</v>
      </c>
      <c r="I19" s="17" t="s">
        <v>300</v>
      </c>
      <c r="J19" s="49">
        <v>40</v>
      </c>
      <c r="K19" s="46" t="s">
        <v>301</v>
      </c>
      <c r="L19" s="494" t="s">
        <v>302</v>
      </c>
      <c r="M19" s="495"/>
      <c r="N19" s="496"/>
      <c r="O19" s="18">
        <v>40140</v>
      </c>
      <c r="P19" s="17" t="s">
        <v>303</v>
      </c>
      <c r="Q19" s="18" t="s">
        <v>292</v>
      </c>
      <c r="R19" s="45" t="s">
        <v>292</v>
      </c>
      <c r="S19" s="20" t="s">
        <v>325</v>
      </c>
    </row>
    <row r="20" spans="1:19" s="19" customFormat="1">
      <c r="A20" s="20">
        <f t="shared" si="0"/>
        <v>13</v>
      </c>
      <c r="B20" s="491" t="s">
        <v>434</v>
      </c>
      <c r="C20" s="492" t="s">
        <v>153</v>
      </c>
      <c r="D20" s="492" t="s">
        <v>153</v>
      </c>
      <c r="E20" s="493" t="s">
        <v>153</v>
      </c>
      <c r="F20" s="20" t="s">
        <v>464</v>
      </c>
      <c r="G20" s="16" t="s">
        <v>322</v>
      </c>
      <c r="H20" s="16" t="s">
        <v>323</v>
      </c>
      <c r="I20" s="17" t="s">
        <v>300</v>
      </c>
      <c r="J20" s="49">
        <v>40</v>
      </c>
      <c r="K20" s="46" t="s">
        <v>301</v>
      </c>
      <c r="L20" s="494" t="s">
        <v>302</v>
      </c>
      <c r="M20" s="495"/>
      <c r="N20" s="496"/>
      <c r="O20" s="18">
        <v>39905</v>
      </c>
      <c r="P20" s="17" t="s">
        <v>303</v>
      </c>
      <c r="Q20" s="18" t="s">
        <v>292</v>
      </c>
      <c r="R20" s="45" t="s">
        <v>292</v>
      </c>
      <c r="S20" s="20" t="s">
        <v>304</v>
      </c>
    </row>
    <row r="21" spans="1:19" s="19" customFormat="1">
      <c r="A21" s="20">
        <f t="shared" si="0"/>
        <v>14</v>
      </c>
      <c r="B21" s="491" t="s">
        <v>916</v>
      </c>
      <c r="C21" s="492" t="s">
        <v>165</v>
      </c>
      <c r="D21" s="492" t="s">
        <v>165</v>
      </c>
      <c r="E21" s="493" t="s">
        <v>165</v>
      </c>
      <c r="F21" s="20" t="s">
        <v>946</v>
      </c>
      <c r="G21" s="16" t="s">
        <v>322</v>
      </c>
      <c r="H21" s="16" t="s">
        <v>323</v>
      </c>
      <c r="I21" s="17" t="s">
        <v>543</v>
      </c>
      <c r="J21" s="49">
        <v>40</v>
      </c>
      <c r="K21" s="46" t="s">
        <v>301</v>
      </c>
      <c r="L21" s="494" t="s">
        <v>302</v>
      </c>
      <c r="M21" s="495"/>
      <c r="N21" s="496"/>
      <c r="O21" s="18">
        <v>38175</v>
      </c>
      <c r="P21" s="17" t="s">
        <v>303</v>
      </c>
      <c r="Q21" s="18" t="s">
        <v>292</v>
      </c>
      <c r="R21" s="45" t="s">
        <v>292</v>
      </c>
      <c r="S21" s="20" t="s">
        <v>325</v>
      </c>
    </row>
    <row r="22" spans="1:19" s="19" customFormat="1">
      <c r="A22" s="20">
        <f t="shared" si="0"/>
        <v>15</v>
      </c>
      <c r="B22" s="491" t="s">
        <v>164</v>
      </c>
      <c r="C22" s="492" t="s">
        <v>166</v>
      </c>
      <c r="D22" s="492" t="s">
        <v>166</v>
      </c>
      <c r="E22" s="493" t="s">
        <v>166</v>
      </c>
      <c r="F22" s="20" t="s">
        <v>788</v>
      </c>
      <c r="G22" s="16" t="s">
        <v>298</v>
      </c>
      <c r="H22" s="16" t="s">
        <v>299</v>
      </c>
      <c r="I22" s="17" t="s">
        <v>543</v>
      </c>
      <c r="J22" s="49">
        <v>40</v>
      </c>
      <c r="K22" s="46" t="s">
        <v>301</v>
      </c>
      <c r="L22" s="494" t="s">
        <v>302</v>
      </c>
      <c r="M22" s="495"/>
      <c r="N22" s="496"/>
      <c r="O22" s="18">
        <v>40035</v>
      </c>
      <c r="P22" s="17" t="s">
        <v>303</v>
      </c>
      <c r="Q22" s="18" t="s">
        <v>292</v>
      </c>
      <c r="R22" s="45" t="s">
        <v>292</v>
      </c>
      <c r="S22" s="20" t="s">
        <v>325</v>
      </c>
    </row>
    <row r="23" spans="1:19" s="19" customFormat="1">
      <c r="A23" s="20">
        <f t="shared" si="0"/>
        <v>16</v>
      </c>
      <c r="B23" s="491" t="s">
        <v>947</v>
      </c>
      <c r="C23" s="492" t="s">
        <v>167</v>
      </c>
      <c r="D23" s="492" t="s">
        <v>167</v>
      </c>
      <c r="E23" s="493" t="s">
        <v>167</v>
      </c>
      <c r="F23" s="20" t="s">
        <v>965</v>
      </c>
      <c r="G23" s="16" t="s">
        <v>322</v>
      </c>
      <c r="H23" s="16" t="s">
        <v>285</v>
      </c>
      <c r="I23" s="17" t="s">
        <v>543</v>
      </c>
      <c r="J23" s="49">
        <v>40</v>
      </c>
      <c r="K23" s="46" t="s">
        <v>301</v>
      </c>
      <c r="L23" s="494" t="s">
        <v>302</v>
      </c>
      <c r="M23" s="495"/>
      <c r="N23" s="496"/>
      <c r="O23" s="18">
        <v>32782</v>
      </c>
      <c r="P23" s="17" t="s">
        <v>303</v>
      </c>
      <c r="Q23" s="18" t="s">
        <v>292</v>
      </c>
      <c r="R23" s="45" t="s">
        <v>292</v>
      </c>
      <c r="S23" s="20" t="s">
        <v>325</v>
      </c>
    </row>
    <row r="24" spans="1:19" s="19" customFormat="1">
      <c r="A24" s="20">
        <f t="shared" si="0"/>
        <v>17</v>
      </c>
      <c r="B24" s="491" t="s">
        <v>558</v>
      </c>
      <c r="C24" s="492" t="s">
        <v>167</v>
      </c>
      <c r="D24" s="492" t="s">
        <v>167</v>
      </c>
      <c r="E24" s="493" t="s">
        <v>167</v>
      </c>
      <c r="F24" s="20" t="s">
        <v>587</v>
      </c>
      <c r="G24" s="16" t="s">
        <v>322</v>
      </c>
      <c r="H24" s="16" t="s">
        <v>323</v>
      </c>
      <c r="I24" s="17" t="s">
        <v>324</v>
      </c>
      <c r="J24" s="49">
        <v>40</v>
      </c>
      <c r="K24" s="46" t="s">
        <v>301</v>
      </c>
      <c r="L24" s="494" t="s">
        <v>302</v>
      </c>
      <c r="M24" s="495"/>
      <c r="N24" s="496"/>
      <c r="O24" s="18">
        <v>40120</v>
      </c>
      <c r="P24" s="17">
        <v>0</v>
      </c>
      <c r="Q24" s="18" t="s">
        <v>292</v>
      </c>
      <c r="R24" s="45" t="s">
        <v>292</v>
      </c>
      <c r="S24" s="20" t="s">
        <v>325</v>
      </c>
    </row>
    <row r="25" spans="1:19" s="19" customFormat="1">
      <c r="A25" s="20">
        <f t="shared" si="0"/>
        <v>18</v>
      </c>
      <c r="B25" s="491" t="s">
        <v>789</v>
      </c>
      <c r="C25" s="492" t="s">
        <v>168</v>
      </c>
      <c r="D25" s="492" t="s">
        <v>168</v>
      </c>
      <c r="E25" s="493" t="s">
        <v>168</v>
      </c>
      <c r="F25" s="20" t="s">
        <v>809</v>
      </c>
      <c r="G25" s="16" t="s">
        <v>298</v>
      </c>
      <c r="H25" s="16" t="s">
        <v>299</v>
      </c>
      <c r="I25" s="17" t="s">
        <v>388</v>
      </c>
      <c r="J25" s="49">
        <v>40</v>
      </c>
      <c r="K25" s="46" t="s">
        <v>301</v>
      </c>
      <c r="L25" s="494" t="s">
        <v>302</v>
      </c>
      <c r="M25" s="495"/>
      <c r="N25" s="496"/>
      <c r="O25" s="18">
        <v>38904</v>
      </c>
      <c r="P25" s="17" t="s">
        <v>303</v>
      </c>
      <c r="Q25" s="18" t="s">
        <v>292</v>
      </c>
      <c r="R25" s="45" t="s">
        <v>292</v>
      </c>
      <c r="S25" s="20" t="s">
        <v>325</v>
      </c>
    </row>
    <row r="26" spans="1:19" s="19" customFormat="1">
      <c r="A26" s="20">
        <f t="shared" si="0"/>
        <v>19</v>
      </c>
      <c r="B26" s="491" t="s">
        <v>165</v>
      </c>
      <c r="C26" s="492" t="s">
        <v>170</v>
      </c>
      <c r="D26" s="492" t="s">
        <v>170</v>
      </c>
      <c r="E26" s="493" t="s">
        <v>170</v>
      </c>
      <c r="F26" s="20" t="s">
        <v>991</v>
      </c>
      <c r="G26" s="16" t="s">
        <v>322</v>
      </c>
      <c r="H26" s="16" t="s">
        <v>285</v>
      </c>
      <c r="I26" s="17" t="s">
        <v>324</v>
      </c>
      <c r="J26" s="49">
        <v>40</v>
      </c>
      <c r="K26" s="46" t="s">
        <v>301</v>
      </c>
      <c r="L26" s="494" t="s">
        <v>302</v>
      </c>
      <c r="M26" s="495"/>
      <c r="N26" s="496"/>
      <c r="O26" s="18">
        <v>34100</v>
      </c>
      <c r="P26" s="17" t="s">
        <v>303</v>
      </c>
      <c r="Q26" s="18" t="s">
        <v>292</v>
      </c>
      <c r="R26" s="45" t="s">
        <v>292</v>
      </c>
      <c r="S26" s="20" t="s">
        <v>325</v>
      </c>
    </row>
    <row r="27" spans="1:19" s="19" customFormat="1">
      <c r="A27" s="20">
        <f t="shared" si="0"/>
        <v>20</v>
      </c>
      <c r="B27" s="491" t="s">
        <v>992</v>
      </c>
      <c r="C27" s="492" t="s">
        <v>171</v>
      </c>
      <c r="D27" s="492" t="s">
        <v>171</v>
      </c>
      <c r="E27" s="493" t="s">
        <v>171</v>
      </c>
      <c r="F27" s="20" t="s">
        <v>999</v>
      </c>
      <c r="G27" s="16" t="s">
        <v>298</v>
      </c>
      <c r="H27" s="16" t="s">
        <v>1000</v>
      </c>
      <c r="I27" s="17" t="s">
        <v>324</v>
      </c>
      <c r="J27" s="49">
        <v>40</v>
      </c>
      <c r="K27" s="46" t="s">
        <v>301</v>
      </c>
      <c r="L27" s="494" t="s">
        <v>557</v>
      </c>
      <c r="M27" s="495"/>
      <c r="N27" s="496"/>
      <c r="O27" s="18">
        <v>41508</v>
      </c>
      <c r="P27" s="17" t="s">
        <v>303</v>
      </c>
      <c r="Q27" s="18" t="s">
        <v>292</v>
      </c>
      <c r="R27" s="45" t="s">
        <v>292</v>
      </c>
      <c r="S27" s="20" t="s">
        <v>325</v>
      </c>
    </row>
    <row r="28" spans="1:19" s="19" customFormat="1">
      <c r="A28" s="20">
        <f t="shared" si="0"/>
        <v>21</v>
      </c>
      <c r="B28" s="491" t="s">
        <v>1001</v>
      </c>
      <c r="C28" s="492" t="s">
        <v>173</v>
      </c>
      <c r="D28" s="492" t="s">
        <v>173</v>
      </c>
      <c r="E28" s="493" t="s">
        <v>173</v>
      </c>
      <c r="F28" s="20" t="s">
        <v>1010</v>
      </c>
      <c r="G28" s="16" t="s">
        <v>322</v>
      </c>
      <c r="H28" s="16" t="s">
        <v>323</v>
      </c>
      <c r="I28" s="17" t="s">
        <v>324</v>
      </c>
      <c r="J28" s="49">
        <v>40</v>
      </c>
      <c r="K28" s="46" t="s">
        <v>301</v>
      </c>
      <c r="L28" s="494" t="s">
        <v>302</v>
      </c>
      <c r="M28" s="495"/>
      <c r="N28" s="496"/>
      <c r="O28" s="18">
        <v>40164</v>
      </c>
      <c r="P28" s="17" t="s">
        <v>303</v>
      </c>
      <c r="Q28" s="18" t="s">
        <v>292</v>
      </c>
      <c r="R28" s="45" t="s">
        <v>292</v>
      </c>
      <c r="S28" s="20" t="s">
        <v>325</v>
      </c>
    </row>
    <row r="29" spans="1:19" s="19" customFormat="1">
      <c r="A29" s="20">
        <f t="shared" si="0"/>
        <v>22</v>
      </c>
      <c r="B29" s="491" t="s">
        <v>1011</v>
      </c>
      <c r="C29" s="492" t="s">
        <v>174</v>
      </c>
      <c r="D29" s="492" t="s">
        <v>174</v>
      </c>
      <c r="E29" s="493" t="s">
        <v>174</v>
      </c>
      <c r="F29" s="20" t="s">
        <v>1021</v>
      </c>
      <c r="G29" s="16" t="s">
        <v>322</v>
      </c>
      <c r="H29" s="16" t="s">
        <v>323</v>
      </c>
      <c r="I29" s="17" t="s">
        <v>324</v>
      </c>
      <c r="J29" s="49">
        <v>40</v>
      </c>
      <c r="K29" s="46" t="s">
        <v>301</v>
      </c>
      <c r="L29" s="494" t="s">
        <v>302</v>
      </c>
      <c r="M29" s="495"/>
      <c r="N29" s="496"/>
      <c r="O29" s="18">
        <v>37426</v>
      </c>
      <c r="P29" s="17" t="s">
        <v>303</v>
      </c>
      <c r="Q29" s="18" t="s">
        <v>292</v>
      </c>
      <c r="R29" s="45" t="s">
        <v>292</v>
      </c>
      <c r="S29" s="20" t="s">
        <v>325</v>
      </c>
    </row>
    <row r="30" spans="1:19" s="19" customFormat="1">
      <c r="A30" s="20">
        <f t="shared" si="0"/>
        <v>23</v>
      </c>
      <c r="B30" s="491" t="s">
        <v>810</v>
      </c>
      <c r="C30" s="492" t="s">
        <v>175</v>
      </c>
      <c r="D30" s="492" t="s">
        <v>175</v>
      </c>
      <c r="E30" s="493" t="s">
        <v>175</v>
      </c>
      <c r="F30" s="20" t="s">
        <v>828</v>
      </c>
      <c r="G30" s="16" t="s">
        <v>322</v>
      </c>
      <c r="H30" s="16" t="s">
        <v>323</v>
      </c>
      <c r="I30" s="17" t="s">
        <v>324</v>
      </c>
      <c r="J30" s="49">
        <v>40</v>
      </c>
      <c r="K30" s="46" t="s">
        <v>301</v>
      </c>
      <c r="L30" s="494" t="s">
        <v>302</v>
      </c>
      <c r="M30" s="495"/>
      <c r="N30" s="496"/>
      <c r="O30" s="18">
        <v>38201</v>
      </c>
      <c r="P30" s="17" t="s">
        <v>303</v>
      </c>
      <c r="Q30" s="18" t="s">
        <v>292</v>
      </c>
      <c r="R30" s="45" t="s">
        <v>292</v>
      </c>
      <c r="S30" s="20" t="s">
        <v>325</v>
      </c>
    </row>
    <row r="31" spans="1:19" s="19" customFormat="1">
      <c r="A31" s="20">
        <f t="shared" si="0"/>
        <v>24</v>
      </c>
      <c r="B31" s="491" t="s">
        <v>166</v>
      </c>
      <c r="C31" s="492" t="s">
        <v>176</v>
      </c>
      <c r="D31" s="492" t="s">
        <v>176</v>
      </c>
      <c r="E31" s="493" t="s">
        <v>176</v>
      </c>
      <c r="F31" s="20" t="s">
        <v>848</v>
      </c>
      <c r="G31" s="16" t="s">
        <v>298</v>
      </c>
      <c r="H31" s="16" t="s">
        <v>323</v>
      </c>
      <c r="I31" s="17" t="s">
        <v>543</v>
      </c>
      <c r="J31" s="49">
        <v>40</v>
      </c>
      <c r="K31" s="46" t="s">
        <v>301</v>
      </c>
      <c r="L31" s="494" t="s">
        <v>302</v>
      </c>
      <c r="M31" s="495"/>
      <c r="N31" s="496"/>
      <c r="O31" s="18">
        <v>28915</v>
      </c>
      <c r="P31" s="17" t="s">
        <v>303</v>
      </c>
      <c r="Q31" s="18" t="s">
        <v>292</v>
      </c>
      <c r="R31" s="45" t="s">
        <v>292</v>
      </c>
      <c r="S31" s="20" t="s">
        <v>325</v>
      </c>
    </row>
    <row r="32" spans="1:19" s="19" customFormat="1">
      <c r="A32" s="20">
        <f t="shared" si="0"/>
        <v>25</v>
      </c>
      <c r="B32" s="491" t="s">
        <v>657</v>
      </c>
      <c r="C32" s="492" t="s">
        <v>154</v>
      </c>
      <c r="D32" s="492" t="s">
        <v>154</v>
      </c>
      <c r="E32" s="493" t="s">
        <v>154</v>
      </c>
      <c r="F32" s="20" t="s">
        <v>675</v>
      </c>
      <c r="G32" s="16" t="s">
        <v>298</v>
      </c>
      <c r="H32" s="16" t="s">
        <v>299</v>
      </c>
      <c r="I32" s="17" t="s">
        <v>324</v>
      </c>
      <c r="J32" s="49">
        <v>40</v>
      </c>
      <c r="K32" s="46" t="s">
        <v>301</v>
      </c>
      <c r="L32" s="494" t="s">
        <v>557</v>
      </c>
      <c r="M32" s="495"/>
      <c r="N32" s="496"/>
      <c r="O32" s="18">
        <v>40928</v>
      </c>
      <c r="P32" s="17" t="s">
        <v>303</v>
      </c>
      <c r="Q32" s="18" t="s">
        <v>292</v>
      </c>
      <c r="R32" s="45" t="s">
        <v>292</v>
      </c>
      <c r="S32" s="20" t="s">
        <v>325</v>
      </c>
    </row>
    <row r="33" spans="1:19" s="19" customFormat="1">
      <c r="A33" s="20">
        <f t="shared" si="0"/>
        <v>26</v>
      </c>
      <c r="B33" s="491" t="s">
        <v>1022</v>
      </c>
      <c r="C33" s="492" t="s">
        <v>155</v>
      </c>
      <c r="D33" s="492" t="s">
        <v>155</v>
      </c>
      <c r="E33" s="493" t="s">
        <v>155</v>
      </c>
      <c r="F33" s="20">
        <v>1766253</v>
      </c>
      <c r="G33" s="16" t="s">
        <v>298</v>
      </c>
      <c r="H33" s="16" t="s">
        <v>299</v>
      </c>
      <c r="I33" s="17" t="s">
        <v>300</v>
      </c>
      <c r="J33" s="49">
        <v>40</v>
      </c>
      <c r="K33" s="46" t="s">
        <v>301</v>
      </c>
      <c r="L33" s="494" t="s">
        <v>302</v>
      </c>
      <c r="M33" s="495"/>
      <c r="N33" s="496"/>
      <c r="O33" s="18">
        <v>41232</v>
      </c>
      <c r="P33" s="17" t="s">
        <v>748</v>
      </c>
      <c r="Q33" s="18" t="s">
        <v>292</v>
      </c>
      <c r="R33" s="45" t="s">
        <v>292</v>
      </c>
      <c r="S33" s="20" t="s">
        <v>304</v>
      </c>
    </row>
    <row r="34" spans="1:19" s="19" customFormat="1">
      <c r="A34" s="20">
        <f t="shared" si="0"/>
        <v>27</v>
      </c>
      <c r="B34" s="491" t="s">
        <v>676</v>
      </c>
      <c r="C34" s="492" t="s">
        <v>157</v>
      </c>
      <c r="D34" s="492" t="s">
        <v>157</v>
      </c>
      <c r="E34" s="493" t="s">
        <v>157</v>
      </c>
      <c r="F34" s="20" t="s">
        <v>707</v>
      </c>
      <c r="G34" s="16" t="s">
        <v>322</v>
      </c>
      <c r="H34" s="16" t="s">
        <v>323</v>
      </c>
      <c r="I34" s="17" t="s">
        <v>300</v>
      </c>
      <c r="J34" s="49">
        <v>40</v>
      </c>
      <c r="K34" s="46" t="s">
        <v>301</v>
      </c>
      <c r="L34" s="494" t="s">
        <v>302</v>
      </c>
      <c r="M34" s="495"/>
      <c r="N34" s="496"/>
      <c r="O34" s="18">
        <v>39904</v>
      </c>
      <c r="P34" s="17" t="s">
        <v>303</v>
      </c>
      <c r="Q34" s="18" t="s">
        <v>292</v>
      </c>
      <c r="R34" s="45" t="s">
        <v>292</v>
      </c>
      <c r="S34" s="20" t="s">
        <v>325</v>
      </c>
    </row>
    <row r="35" spans="1:19" s="19" customFormat="1">
      <c r="A35" s="20">
        <f t="shared" si="0"/>
        <v>28</v>
      </c>
      <c r="B35" s="491" t="s">
        <v>849</v>
      </c>
      <c r="C35" s="492" t="s">
        <v>164</v>
      </c>
      <c r="D35" s="492" t="s">
        <v>164</v>
      </c>
      <c r="E35" s="493" t="s">
        <v>164</v>
      </c>
      <c r="F35" s="20">
        <v>2544479</v>
      </c>
      <c r="G35" s="16" t="s">
        <v>322</v>
      </c>
      <c r="H35" s="16" t="s">
        <v>323</v>
      </c>
      <c r="I35" s="17" t="s">
        <v>324</v>
      </c>
      <c r="J35" s="49">
        <v>40</v>
      </c>
      <c r="K35" s="46" t="s">
        <v>301</v>
      </c>
      <c r="L35" s="494" t="s">
        <v>302</v>
      </c>
      <c r="M35" s="495"/>
      <c r="N35" s="496"/>
      <c r="O35" s="18">
        <v>39114</v>
      </c>
      <c r="P35" s="17" t="s">
        <v>303</v>
      </c>
      <c r="Q35" s="18" t="s">
        <v>292</v>
      </c>
      <c r="R35" s="45" t="s">
        <v>292</v>
      </c>
      <c r="S35" s="20" t="s">
        <v>325</v>
      </c>
    </row>
    <row r="36" spans="1:19" s="19" customFormat="1">
      <c r="A36" s="20">
        <f t="shared" si="0"/>
        <v>29</v>
      </c>
      <c r="B36" s="491" t="s">
        <v>1034</v>
      </c>
      <c r="C36" s="492" t="s">
        <v>164</v>
      </c>
      <c r="D36" s="492" t="s">
        <v>164</v>
      </c>
      <c r="E36" s="493" t="s">
        <v>164</v>
      </c>
      <c r="F36" s="20">
        <v>1800062</v>
      </c>
      <c r="G36" s="16" t="s">
        <v>322</v>
      </c>
      <c r="H36" s="16" t="s">
        <v>323</v>
      </c>
      <c r="I36" s="17" t="s">
        <v>300</v>
      </c>
      <c r="J36" s="49">
        <v>40</v>
      </c>
      <c r="K36" s="46" t="s">
        <v>301</v>
      </c>
      <c r="L36" s="494" t="s">
        <v>302</v>
      </c>
      <c r="M36" s="495"/>
      <c r="N36" s="496"/>
      <c r="O36" s="18">
        <v>40379</v>
      </c>
      <c r="P36" s="17" t="s">
        <v>303</v>
      </c>
      <c r="Q36" s="18" t="s">
        <v>292</v>
      </c>
      <c r="R36" s="45" t="s">
        <v>292</v>
      </c>
      <c r="S36" s="20" t="s">
        <v>325</v>
      </c>
    </row>
    <row r="37" spans="1:19" s="19" customFormat="1">
      <c r="A37" s="20">
        <f t="shared" si="0"/>
        <v>30</v>
      </c>
      <c r="B37" s="491" t="s">
        <v>708</v>
      </c>
      <c r="C37" s="492" t="s">
        <v>169</v>
      </c>
      <c r="D37" s="492" t="s">
        <v>169</v>
      </c>
      <c r="E37" s="493" t="s">
        <v>169</v>
      </c>
      <c r="F37" s="20" t="s">
        <v>729</v>
      </c>
      <c r="G37" s="16" t="s">
        <v>322</v>
      </c>
      <c r="H37" s="16" t="s">
        <v>432</v>
      </c>
      <c r="I37" s="17" t="s">
        <v>433</v>
      </c>
      <c r="J37" s="49">
        <v>40</v>
      </c>
      <c r="K37" s="46" t="s">
        <v>301</v>
      </c>
      <c r="L37" s="494" t="s">
        <v>302</v>
      </c>
      <c r="M37" s="495"/>
      <c r="N37" s="496"/>
      <c r="O37" s="18">
        <v>31625</v>
      </c>
      <c r="P37" s="17" t="s">
        <v>730</v>
      </c>
      <c r="Q37" s="18" t="s">
        <v>292</v>
      </c>
      <c r="R37" s="45" t="s">
        <v>292</v>
      </c>
      <c r="S37" s="20" t="s">
        <v>325</v>
      </c>
    </row>
    <row r="38" spans="1:19" s="19" customFormat="1">
      <c r="A38" s="20">
        <f t="shared" si="0"/>
        <v>31</v>
      </c>
      <c r="B38" s="491" t="s">
        <v>171</v>
      </c>
      <c r="C38" s="492" t="s">
        <v>172</v>
      </c>
      <c r="D38" s="492" t="s">
        <v>172</v>
      </c>
      <c r="E38" s="493" t="s">
        <v>172</v>
      </c>
      <c r="F38" s="20" t="s">
        <v>876</v>
      </c>
      <c r="G38" s="16" t="s">
        <v>298</v>
      </c>
      <c r="H38" s="16" t="s">
        <v>323</v>
      </c>
      <c r="I38" s="17" t="s">
        <v>543</v>
      </c>
      <c r="J38" s="49">
        <v>40</v>
      </c>
      <c r="K38" s="46" t="s">
        <v>301</v>
      </c>
      <c r="L38" s="494" t="s">
        <v>302</v>
      </c>
      <c r="M38" s="495"/>
      <c r="N38" s="496"/>
      <c r="O38" s="18">
        <v>31625</v>
      </c>
      <c r="P38" s="17" t="s">
        <v>303</v>
      </c>
      <c r="Q38" s="18" t="s">
        <v>292</v>
      </c>
      <c r="R38" s="45" t="s">
        <v>292</v>
      </c>
      <c r="S38" s="20" t="s">
        <v>325</v>
      </c>
    </row>
    <row r="39" spans="1:19" s="19" customFormat="1">
      <c r="A39" s="20">
        <f t="shared" si="0"/>
        <v>32</v>
      </c>
      <c r="B39" s="491" t="s">
        <v>1059</v>
      </c>
      <c r="C39" s="492" t="s">
        <v>177</v>
      </c>
      <c r="D39" s="492" t="s">
        <v>177</v>
      </c>
      <c r="E39" s="493" t="s">
        <v>177</v>
      </c>
      <c r="F39" s="20" t="s">
        <v>1072</v>
      </c>
      <c r="G39" s="16" t="s">
        <v>322</v>
      </c>
      <c r="H39" s="16" t="s">
        <v>323</v>
      </c>
      <c r="I39" s="17" t="s">
        <v>324</v>
      </c>
      <c r="J39" s="49">
        <v>40</v>
      </c>
      <c r="K39" s="46" t="s">
        <v>301</v>
      </c>
      <c r="L39" s="494" t="s">
        <v>557</v>
      </c>
      <c r="M39" s="495"/>
      <c r="N39" s="496"/>
      <c r="O39" s="18">
        <v>41837</v>
      </c>
      <c r="P39" s="17" t="s">
        <v>303</v>
      </c>
      <c r="Q39" s="18" t="s">
        <v>292</v>
      </c>
      <c r="R39" s="45" t="s">
        <v>292</v>
      </c>
      <c r="S39" s="20" t="s">
        <v>325</v>
      </c>
    </row>
    <row r="40" spans="1:19" s="19" customFormat="1">
      <c r="A40" s="20">
        <f t="shared" si="0"/>
        <v>33</v>
      </c>
      <c r="B40" s="491" t="s">
        <v>173</v>
      </c>
      <c r="C40" s="492" t="s">
        <v>169</v>
      </c>
      <c r="D40" s="492" t="s">
        <v>169</v>
      </c>
      <c r="E40" s="493" t="s">
        <v>169</v>
      </c>
      <c r="F40" s="20" t="s">
        <v>490</v>
      </c>
      <c r="G40" s="16" t="s">
        <v>322</v>
      </c>
      <c r="H40" s="16" t="s">
        <v>285</v>
      </c>
      <c r="I40" s="17" t="s">
        <v>324</v>
      </c>
      <c r="J40" s="49">
        <v>40</v>
      </c>
      <c r="K40" s="46" t="s">
        <v>301</v>
      </c>
      <c r="L40" s="494" t="s">
        <v>302</v>
      </c>
      <c r="M40" s="495"/>
      <c r="N40" s="496"/>
      <c r="O40" s="18">
        <v>30372</v>
      </c>
      <c r="P40" s="17" t="s">
        <v>303</v>
      </c>
      <c r="Q40" s="18" t="s">
        <v>292</v>
      </c>
      <c r="R40" s="45" t="s">
        <v>292</v>
      </c>
      <c r="S40" s="20" t="s">
        <v>325</v>
      </c>
    </row>
    <row r="41" spans="1:19" s="19" customFormat="1">
      <c r="A41" s="20">
        <f t="shared" si="0"/>
        <v>34</v>
      </c>
      <c r="B41" s="491" t="s">
        <v>491</v>
      </c>
      <c r="C41" s="492" t="s">
        <v>172</v>
      </c>
      <c r="D41" s="492" t="s">
        <v>172</v>
      </c>
      <c r="E41" s="493" t="s">
        <v>172</v>
      </c>
      <c r="F41" s="20" t="s">
        <v>542</v>
      </c>
      <c r="G41" s="16" t="s">
        <v>322</v>
      </c>
      <c r="H41" s="16" t="s">
        <v>323</v>
      </c>
      <c r="I41" s="17" t="s">
        <v>543</v>
      </c>
      <c r="J41" s="49">
        <v>40</v>
      </c>
      <c r="K41" s="46" t="s">
        <v>301</v>
      </c>
      <c r="L41" s="494" t="s">
        <v>302</v>
      </c>
      <c r="M41" s="495"/>
      <c r="N41" s="496"/>
      <c r="O41" s="18">
        <v>39833</v>
      </c>
      <c r="P41" s="17" t="s">
        <v>303</v>
      </c>
      <c r="Q41" s="18" t="s">
        <v>292</v>
      </c>
      <c r="R41" s="45" t="s">
        <v>292</v>
      </c>
      <c r="S41" s="20" t="s">
        <v>325</v>
      </c>
    </row>
    <row r="42" spans="1:19" s="19" customFormat="1">
      <c r="A42" s="20">
        <f t="shared" si="0"/>
        <v>35</v>
      </c>
      <c r="B42" s="491" t="s">
        <v>1082</v>
      </c>
      <c r="C42" s="492" t="e">
        <v>#REF!</v>
      </c>
      <c r="D42" s="492" t="e">
        <v>#REF!</v>
      </c>
      <c r="E42" s="493" t="e">
        <v>#REF!</v>
      </c>
      <c r="F42" s="20" t="s">
        <v>1083</v>
      </c>
      <c r="G42" s="16" t="s">
        <v>298</v>
      </c>
      <c r="H42" s="16" t="s">
        <v>1000</v>
      </c>
      <c r="I42" s="17" t="s">
        <v>324</v>
      </c>
      <c r="J42" s="49">
        <v>40</v>
      </c>
      <c r="K42" s="46" t="s">
        <v>882</v>
      </c>
      <c r="L42" s="494" t="s">
        <v>883</v>
      </c>
      <c r="M42" s="495"/>
      <c r="N42" s="496"/>
      <c r="O42" s="18">
        <v>41591</v>
      </c>
      <c r="P42" s="17" t="s">
        <v>303</v>
      </c>
      <c r="Q42" s="18">
        <v>41964</v>
      </c>
      <c r="R42" s="45" t="s">
        <v>1084</v>
      </c>
      <c r="S42" s="20" t="s">
        <v>325</v>
      </c>
    </row>
    <row r="43" spans="1:19" s="19" customFormat="1">
      <c r="A43" s="20">
        <f t="shared" si="0"/>
        <v>36</v>
      </c>
      <c r="B43" s="491" t="s">
        <v>1085</v>
      </c>
      <c r="C43" s="492" t="e">
        <v>#REF!</v>
      </c>
      <c r="D43" s="492" t="e">
        <v>#REF!</v>
      </c>
      <c r="E43" s="493" t="e">
        <v>#REF!</v>
      </c>
      <c r="F43" s="20" t="s">
        <v>1089</v>
      </c>
      <c r="G43" s="16" t="s">
        <v>1090</v>
      </c>
      <c r="H43" s="16" t="s">
        <v>1000</v>
      </c>
      <c r="I43" s="17" t="s">
        <v>324</v>
      </c>
      <c r="J43" s="49">
        <v>40</v>
      </c>
      <c r="K43" s="46" t="s">
        <v>882</v>
      </c>
      <c r="L43" s="494" t="s">
        <v>883</v>
      </c>
      <c r="M43" s="495"/>
      <c r="N43" s="496"/>
      <c r="O43" s="18">
        <v>40634</v>
      </c>
      <c r="P43" s="17" t="s">
        <v>303</v>
      </c>
      <c r="Q43" s="18" t="s">
        <v>292</v>
      </c>
      <c r="R43" s="45" t="s">
        <v>292</v>
      </c>
      <c r="S43" s="20" t="s">
        <v>325</v>
      </c>
    </row>
    <row r="44" spans="1:19" s="19" customFormat="1">
      <c r="A44" s="20">
        <f t="shared" si="0"/>
        <v>37</v>
      </c>
      <c r="B44" s="491" t="s">
        <v>176</v>
      </c>
      <c r="C44" s="492" t="e">
        <v>#REF!</v>
      </c>
      <c r="D44" s="492" t="e">
        <v>#REF!</v>
      </c>
      <c r="E44" s="493" t="e">
        <v>#REF!</v>
      </c>
      <c r="F44" s="20" t="s">
        <v>881</v>
      </c>
      <c r="G44" s="16" t="s">
        <v>298</v>
      </c>
      <c r="H44" s="16" t="s">
        <v>299</v>
      </c>
      <c r="I44" s="17" t="s">
        <v>324</v>
      </c>
      <c r="J44" s="49">
        <v>40</v>
      </c>
      <c r="K44" s="46" t="s">
        <v>882</v>
      </c>
      <c r="L44" s="494" t="s">
        <v>883</v>
      </c>
      <c r="M44" s="495"/>
      <c r="N44" s="496"/>
      <c r="O44" s="18">
        <v>40795</v>
      </c>
      <c r="P44" s="17" t="s">
        <v>303</v>
      </c>
      <c r="Q44" s="18" t="s">
        <v>292</v>
      </c>
      <c r="R44" s="45" t="s">
        <v>292</v>
      </c>
      <c r="S44" s="20" t="s">
        <v>325</v>
      </c>
    </row>
    <row r="45" spans="1:19" s="8" customFormat="1">
      <c r="A45"/>
      <c r="B45"/>
      <c r="C45"/>
      <c r="D45"/>
      <c r="E45"/>
      <c r="F45"/>
      <c r="G45"/>
      <c r="H45" s="9"/>
      <c r="I45"/>
      <c r="J45"/>
      <c r="K45"/>
      <c r="L45"/>
      <c r="M45"/>
      <c r="N45"/>
      <c r="O45"/>
      <c r="P45"/>
      <c r="Q45"/>
    </row>
    <row r="46" spans="1:19" s="8" customFormat="1">
      <c r="A46"/>
      <c r="B46"/>
      <c r="C46"/>
      <c r="D46"/>
      <c r="E46"/>
      <c r="F46"/>
      <c r="G46"/>
      <c r="H46" s="9"/>
      <c r="I46"/>
      <c r="J46"/>
      <c r="K46"/>
      <c r="L46"/>
      <c r="M46"/>
      <c r="N46"/>
      <c r="O46"/>
      <c r="P46"/>
      <c r="Q46"/>
    </row>
    <row r="47" spans="1:19" s="8" customFormat="1">
      <c r="A47"/>
      <c r="B47"/>
      <c r="C47"/>
      <c r="D47"/>
      <c r="E47"/>
      <c r="F47"/>
      <c r="G47"/>
      <c r="H47" s="9"/>
      <c r="I47"/>
      <c r="J47"/>
      <c r="K47"/>
      <c r="L47"/>
      <c r="M47"/>
      <c r="N47"/>
      <c r="O47"/>
      <c r="P47"/>
      <c r="Q47"/>
    </row>
    <row r="48" spans="1:19" s="8" customFormat="1">
      <c r="A48"/>
      <c r="B48"/>
      <c r="C48"/>
      <c r="D48"/>
      <c r="E48"/>
      <c r="F48"/>
      <c r="G48"/>
      <c r="H48" s="9"/>
      <c r="I48"/>
      <c r="J48"/>
      <c r="K48"/>
      <c r="L48"/>
      <c r="M48"/>
      <c r="N48"/>
      <c r="O48"/>
      <c r="P48"/>
      <c r="Q48"/>
    </row>
    <row r="49" spans="1:17" s="8" customFormat="1">
      <c r="A49"/>
      <c r="B49"/>
      <c r="C49"/>
      <c r="D49"/>
      <c r="E49"/>
      <c r="F49"/>
      <c r="G49"/>
      <c r="H49" s="9"/>
      <c r="I49"/>
      <c r="J49"/>
      <c r="K49"/>
      <c r="L49"/>
      <c r="M49"/>
      <c r="N49"/>
      <c r="O49"/>
      <c r="P49"/>
      <c r="Q49"/>
    </row>
    <row r="50" spans="1:17" s="8" customFormat="1">
      <c r="A50"/>
      <c r="B50"/>
      <c r="C50"/>
      <c r="D50"/>
      <c r="E50"/>
      <c r="F50"/>
      <c r="G50"/>
      <c r="H50" s="9"/>
      <c r="I50"/>
      <c r="J50"/>
      <c r="K50"/>
      <c r="L50"/>
      <c r="M50"/>
      <c r="N50"/>
      <c r="O50"/>
      <c r="P50"/>
      <c r="Q50"/>
    </row>
    <row r="51" spans="1:17" s="8" customFormat="1">
      <c r="A51"/>
      <c r="B51"/>
      <c r="C51"/>
      <c r="D51"/>
      <c r="E51"/>
      <c r="F51"/>
      <c r="G51"/>
      <c r="H51" s="9"/>
      <c r="I51"/>
      <c r="J51"/>
      <c r="K51"/>
      <c r="L51"/>
      <c r="M51"/>
      <c r="N51"/>
      <c r="O51"/>
      <c r="P51"/>
      <c r="Q51"/>
    </row>
    <row r="52" spans="1:17" s="8" customFormat="1">
      <c r="A52"/>
      <c r="B52"/>
      <c r="C52"/>
      <c r="D52"/>
      <c r="E52"/>
      <c r="F52"/>
      <c r="G52"/>
      <c r="H52" s="9"/>
      <c r="I52"/>
      <c r="J52"/>
      <c r="K52"/>
      <c r="L52"/>
      <c r="M52"/>
      <c r="N52"/>
      <c r="O52"/>
      <c r="P52"/>
      <c r="Q52"/>
    </row>
    <row r="53" spans="1:17" s="8" customFormat="1">
      <c r="A53"/>
      <c r="B53"/>
      <c r="C53"/>
      <c r="D53"/>
      <c r="E53"/>
      <c r="F53"/>
      <c r="G53"/>
      <c r="H53" s="9"/>
      <c r="I53"/>
      <c r="J53"/>
      <c r="K53"/>
      <c r="L53"/>
      <c r="M53"/>
      <c r="N53"/>
      <c r="O53"/>
      <c r="P53"/>
      <c r="Q53"/>
    </row>
    <row r="54" spans="1:17" s="8" customFormat="1">
      <c r="A54"/>
      <c r="B54"/>
      <c r="C54"/>
      <c r="D54"/>
      <c r="E54"/>
      <c r="F54"/>
      <c r="G54"/>
      <c r="H54" s="9"/>
      <c r="I54"/>
      <c r="J54"/>
      <c r="K54"/>
      <c r="L54"/>
      <c r="M54"/>
      <c r="N54"/>
      <c r="O54"/>
      <c r="P54"/>
      <c r="Q54"/>
    </row>
    <row r="55" spans="1:17" s="8" customFormat="1">
      <c r="A55"/>
      <c r="B55"/>
      <c r="C55"/>
      <c r="D55"/>
      <c r="E55"/>
      <c r="F55"/>
      <c r="G55"/>
      <c r="H55" s="9"/>
      <c r="I55"/>
      <c r="J55"/>
      <c r="K55"/>
      <c r="L55"/>
      <c r="M55"/>
      <c r="N55"/>
      <c r="O55"/>
      <c r="P55"/>
      <c r="Q55"/>
    </row>
    <row r="56" spans="1:17" s="8" customFormat="1">
      <c r="A56"/>
      <c r="B56"/>
      <c r="C56"/>
      <c r="D56"/>
      <c r="E56"/>
      <c r="F56"/>
      <c r="G56"/>
      <c r="H56" s="9"/>
      <c r="I56"/>
      <c r="J56"/>
      <c r="K56"/>
      <c r="L56"/>
      <c r="M56"/>
      <c r="N56"/>
      <c r="O56"/>
      <c r="P56"/>
      <c r="Q56"/>
    </row>
    <row r="57" spans="1:17">
      <c r="H57"/>
    </row>
    <row r="58" spans="1:17">
      <c r="H58"/>
    </row>
    <row r="59" spans="1:17">
      <c r="H59"/>
    </row>
    <row r="60" spans="1:17">
      <c r="H60"/>
    </row>
    <row r="61" spans="1:17">
      <c r="H61"/>
    </row>
    <row r="62" spans="1:17">
      <c r="H62"/>
    </row>
    <row r="63" spans="1:17">
      <c r="H63"/>
    </row>
    <row r="64" spans="1:17">
      <c r="H64"/>
    </row>
    <row r="65" spans="8:8">
      <c r="H65"/>
    </row>
    <row r="66" spans="8:8">
      <c r="H66"/>
    </row>
    <row r="67" spans="8:8">
      <c r="H67"/>
    </row>
    <row r="68" spans="8:8">
      <c r="H68"/>
    </row>
    <row r="69" spans="8:8">
      <c r="H69"/>
    </row>
    <row r="70" spans="8:8">
      <c r="H70"/>
    </row>
    <row r="71" spans="8:8">
      <c r="H71"/>
    </row>
    <row r="72" spans="8:8">
      <c r="H72"/>
    </row>
    <row r="73" spans="8:8">
      <c r="H73"/>
    </row>
    <row r="74" spans="8:8">
      <c r="H74"/>
    </row>
    <row r="75" spans="8:8">
      <c r="H75"/>
    </row>
    <row r="76" spans="8:8">
      <c r="H76"/>
    </row>
    <row r="77" spans="8:8">
      <c r="H77"/>
    </row>
    <row r="78" spans="8:8">
      <c r="H78"/>
    </row>
    <row r="79" spans="8:8">
      <c r="H79"/>
    </row>
    <row r="80" spans="8:8">
      <c r="H80"/>
    </row>
    <row r="81" spans="8:8">
      <c r="H81"/>
    </row>
    <row r="82" spans="8:8">
      <c r="H82"/>
    </row>
    <row r="83" spans="8:8">
      <c r="H83"/>
    </row>
    <row r="84" spans="8:8">
      <c r="H84"/>
    </row>
    <row r="85" spans="8:8">
      <c r="H85"/>
    </row>
    <row r="86" spans="8:8">
      <c r="H86"/>
    </row>
    <row r="87" spans="8:8">
      <c r="H87"/>
    </row>
    <row r="88" spans="8:8">
      <c r="H88"/>
    </row>
    <row r="89" spans="8:8">
      <c r="H89"/>
    </row>
    <row r="90" spans="8:8">
      <c r="H90"/>
    </row>
    <row r="91" spans="8:8">
      <c r="H91"/>
    </row>
    <row r="92" spans="8:8">
      <c r="H92"/>
    </row>
    <row r="93" spans="8:8">
      <c r="H93"/>
    </row>
    <row r="94" spans="8:8">
      <c r="H94"/>
    </row>
    <row r="95" spans="8:8">
      <c r="H95"/>
    </row>
    <row r="96" spans="8:8">
      <c r="H96"/>
    </row>
    <row r="97" spans="8:8">
      <c r="H97"/>
    </row>
    <row r="98" spans="8:8">
      <c r="H98"/>
    </row>
    <row r="99" spans="8:8">
      <c r="H99"/>
    </row>
    <row r="100" spans="8:8">
      <c r="H100"/>
    </row>
    <row r="101" spans="8:8">
      <c r="H101"/>
    </row>
    <row r="102" spans="8:8">
      <c r="H102"/>
    </row>
    <row r="103" spans="8:8">
      <c r="H103"/>
    </row>
    <row r="104" spans="8:8">
      <c r="H104"/>
    </row>
    <row r="105" spans="8:8">
      <c r="H105"/>
    </row>
    <row r="106" spans="8:8">
      <c r="H106"/>
    </row>
    <row r="107" spans="8:8">
      <c r="H107"/>
    </row>
    <row r="108" spans="8:8">
      <c r="H108"/>
    </row>
    <row r="109" spans="8:8">
      <c r="H109"/>
    </row>
    <row r="110" spans="8:8">
      <c r="H110"/>
    </row>
    <row r="111" spans="8:8">
      <c r="H111"/>
    </row>
    <row r="112" spans="8:8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  <row r="390" spans="8:8">
      <c r="H390"/>
    </row>
    <row r="391" spans="8:8">
      <c r="H391"/>
    </row>
    <row r="392" spans="8:8">
      <c r="H392"/>
    </row>
    <row r="393" spans="8:8">
      <c r="H393"/>
    </row>
    <row r="394" spans="8:8">
      <c r="H394"/>
    </row>
    <row r="395" spans="8:8">
      <c r="H395"/>
    </row>
    <row r="396" spans="8:8">
      <c r="H396"/>
    </row>
    <row r="397" spans="8:8">
      <c r="H397"/>
    </row>
    <row r="398" spans="8:8">
      <c r="H398"/>
    </row>
    <row r="399" spans="8:8">
      <c r="H399"/>
    </row>
    <row r="400" spans="8:8">
      <c r="H400"/>
    </row>
    <row r="401" spans="8:8">
      <c r="H401"/>
    </row>
    <row r="402" spans="8:8">
      <c r="H402"/>
    </row>
    <row r="403" spans="8:8">
      <c r="H403"/>
    </row>
    <row r="404" spans="8:8">
      <c r="H404"/>
    </row>
    <row r="405" spans="8:8">
      <c r="H405"/>
    </row>
    <row r="406" spans="8:8">
      <c r="H406"/>
    </row>
    <row r="407" spans="8:8">
      <c r="H407"/>
    </row>
    <row r="408" spans="8:8">
      <c r="H408"/>
    </row>
    <row r="409" spans="8:8">
      <c r="H409"/>
    </row>
    <row r="410" spans="8:8">
      <c r="H410"/>
    </row>
    <row r="411" spans="8:8">
      <c r="H411"/>
    </row>
    <row r="412" spans="8:8">
      <c r="H412"/>
    </row>
    <row r="413" spans="8:8">
      <c r="H413"/>
    </row>
    <row r="414" spans="8:8">
      <c r="H414"/>
    </row>
    <row r="415" spans="8:8">
      <c r="H415"/>
    </row>
    <row r="416" spans="8:8">
      <c r="H416"/>
    </row>
    <row r="417" spans="8:8">
      <c r="H417"/>
    </row>
    <row r="418" spans="8:8">
      <c r="H418"/>
    </row>
    <row r="419" spans="8:8">
      <c r="H419"/>
    </row>
    <row r="420" spans="8:8">
      <c r="H420"/>
    </row>
    <row r="421" spans="8:8">
      <c r="H421"/>
    </row>
    <row r="422" spans="8:8">
      <c r="H422"/>
    </row>
    <row r="423" spans="8:8">
      <c r="H423"/>
    </row>
    <row r="424" spans="8:8">
      <c r="H424"/>
    </row>
    <row r="425" spans="8:8">
      <c r="H425"/>
    </row>
    <row r="426" spans="8:8">
      <c r="H426"/>
    </row>
    <row r="427" spans="8:8">
      <c r="H427"/>
    </row>
    <row r="428" spans="8:8">
      <c r="H428"/>
    </row>
    <row r="429" spans="8:8">
      <c r="H429"/>
    </row>
    <row r="430" spans="8:8">
      <c r="H430"/>
    </row>
    <row r="431" spans="8:8">
      <c r="H431"/>
    </row>
    <row r="432" spans="8:8">
      <c r="H432"/>
    </row>
    <row r="433" spans="8:8">
      <c r="H433"/>
    </row>
    <row r="434" spans="8:8">
      <c r="H434"/>
    </row>
    <row r="435" spans="8:8">
      <c r="H435"/>
    </row>
    <row r="436" spans="8:8">
      <c r="H436"/>
    </row>
    <row r="437" spans="8:8">
      <c r="H437"/>
    </row>
    <row r="438" spans="8:8">
      <c r="H438"/>
    </row>
    <row r="439" spans="8:8">
      <c r="H439"/>
    </row>
    <row r="440" spans="8:8">
      <c r="H440"/>
    </row>
    <row r="441" spans="8:8">
      <c r="H441"/>
    </row>
    <row r="442" spans="8:8">
      <c r="H442"/>
    </row>
    <row r="443" spans="8:8">
      <c r="H443"/>
    </row>
    <row r="444" spans="8:8">
      <c r="H444"/>
    </row>
    <row r="445" spans="8:8">
      <c r="H445"/>
    </row>
    <row r="446" spans="8:8">
      <c r="H446"/>
    </row>
    <row r="447" spans="8:8">
      <c r="H447"/>
    </row>
    <row r="448" spans="8:8">
      <c r="H448"/>
    </row>
    <row r="449" spans="8:8">
      <c r="H449"/>
    </row>
    <row r="450" spans="8:8">
      <c r="H450"/>
    </row>
    <row r="451" spans="8:8">
      <c r="H451"/>
    </row>
    <row r="452" spans="8:8">
      <c r="H452"/>
    </row>
    <row r="453" spans="8:8">
      <c r="H453"/>
    </row>
    <row r="454" spans="8:8">
      <c r="H454"/>
    </row>
    <row r="455" spans="8:8">
      <c r="H455"/>
    </row>
    <row r="456" spans="8:8">
      <c r="H456"/>
    </row>
    <row r="457" spans="8:8">
      <c r="H457"/>
    </row>
    <row r="458" spans="8:8">
      <c r="H458"/>
    </row>
    <row r="459" spans="8:8">
      <c r="H459"/>
    </row>
    <row r="460" spans="8:8">
      <c r="H460"/>
    </row>
    <row r="461" spans="8:8">
      <c r="H461"/>
    </row>
    <row r="462" spans="8:8">
      <c r="H462"/>
    </row>
    <row r="463" spans="8:8">
      <c r="H463"/>
    </row>
    <row r="464" spans="8:8">
      <c r="H464"/>
    </row>
    <row r="465" spans="8:8">
      <c r="H465"/>
    </row>
    <row r="466" spans="8:8">
      <c r="H466"/>
    </row>
    <row r="467" spans="8:8">
      <c r="H467"/>
    </row>
    <row r="468" spans="8:8">
      <c r="H468"/>
    </row>
    <row r="469" spans="8:8">
      <c r="H469"/>
    </row>
    <row r="470" spans="8:8">
      <c r="H470"/>
    </row>
    <row r="471" spans="8:8">
      <c r="H471"/>
    </row>
    <row r="472" spans="8:8">
      <c r="H472"/>
    </row>
    <row r="473" spans="8:8">
      <c r="H473"/>
    </row>
    <row r="474" spans="8:8">
      <c r="H474"/>
    </row>
    <row r="475" spans="8:8">
      <c r="H475"/>
    </row>
    <row r="476" spans="8:8">
      <c r="H476"/>
    </row>
    <row r="477" spans="8:8">
      <c r="H477"/>
    </row>
    <row r="478" spans="8:8">
      <c r="H478"/>
    </row>
    <row r="479" spans="8:8">
      <c r="H479"/>
    </row>
    <row r="480" spans="8:8">
      <c r="H480"/>
    </row>
    <row r="481" spans="8:8">
      <c r="H481"/>
    </row>
    <row r="482" spans="8:8">
      <c r="H482"/>
    </row>
    <row r="483" spans="8:8">
      <c r="H483"/>
    </row>
    <row r="484" spans="8:8">
      <c r="H484"/>
    </row>
    <row r="485" spans="8:8">
      <c r="H485"/>
    </row>
    <row r="486" spans="8:8">
      <c r="H486"/>
    </row>
    <row r="487" spans="8:8">
      <c r="H487"/>
    </row>
    <row r="488" spans="8:8">
      <c r="H488"/>
    </row>
    <row r="489" spans="8:8">
      <c r="H489"/>
    </row>
    <row r="490" spans="8:8">
      <c r="H490"/>
    </row>
    <row r="491" spans="8:8">
      <c r="H491"/>
    </row>
    <row r="492" spans="8:8">
      <c r="H492"/>
    </row>
    <row r="493" spans="8:8">
      <c r="H493"/>
    </row>
    <row r="494" spans="8:8">
      <c r="H494"/>
    </row>
    <row r="495" spans="8:8">
      <c r="H495"/>
    </row>
    <row r="496" spans="8:8">
      <c r="H496"/>
    </row>
    <row r="497" spans="8:8">
      <c r="H497"/>
    </row>
    <row r="498" spans="8:8">
      <c r="H498"/>
    </row>
    <row r="499" spans="8:8">
      <c r="H499"/>
    </row>
    <row r="500" spans="8:8">
      <c r="H500"/>
    </row>
    <row r="501" spans="8:8">
      <c r="H501"/>
    </row>
    <row r="502" spans="8:8">
      <c r="H502"/>
    </row>
    <row r="503" spans="8:8">
      <c r="H503"/>
    </row>
    <row r="504" spans="8:8">
      <c r="H504"/>
    </row>
    <row r="505" spans="8:8">
      <c r="H505"/>
    </row>
    <row r="506" spans="8:8">
      <c r="H506"/>
    </row>
    <row r="507" spans="8:8">
      <c r="H507"/>
    </row>
    <row r="508" spans="8:8">
      <c r="H508"/>
    </row>
    <row r="509" spans="8:8">
      <c r="H509"/>
    </row>
    <row r="510" spans="8:8">
      <c r="H510"/>
    </row>
    <row r="511" spans="8:8">
      <c r="H511"/>
    </row>
    <row r="512" spans="8:8">
      <c r="H512"/>
    </row>
    <row r="513" spans="8:8">
      <c r="H513"/>
    </row>
    <row r="514" spans="8:8">
      <c r="H514"/>
    </row>
    <row r="515" spans="8:8">
      <c r="H515"/>
    </row>
    <row r="516" spans="8:8">
      <c r="H516"/>
    </row>
    <row r="517" spans="8:8">
      <c r="H517"/>
    </row>
    <row r="518" spans="8:8">
      <c r="H518"/>
    </row>
    <row r="519" spans="8:8">
      <c r="H519"/>
    </row>
    <row r="520" spans="8:8">
      <c r="H520"/>
    </row>
    <row r="521" spans="8:8">
      <c r="H521"/>
    </row>
    <row r="522" spans="8:8">
      <c r="H522"/>
    </row>
    <row r="523" spans="8:8">
      <c r="H523"/>
    </row>
    <row r="524" spans="8:8">
      <c r="H524"/>
    </row>
    <row r="525" spans="8:8">
      <c r="H525"/>
    </row>
    <row r="526" spans="8:8">
      <c r="H526"/>
    </row>
    <row r="527" spans="8:8">
      <c r="H527"/>
    </row>
    <row r="528" spans="8:8">
      <c r="H528"/>
    </row>
    <row r="529" spans="8:8">
      <c r="H529"/>
    </row>
    <row r="530" spans="8:8">
      <c r="H530"/>
    </row>
    <row r="531" spans="8:8">
      <c r="H531"/>
    </row>
    <row r="532" spans="8:8">
      <c r="H532"/>
    </row>
    <row r="533" spans="8:8">
      <c r="H533"/>
    </row>
    <row r="534" spans="8:8">
      <c r="H534"/>
    </row>
    <row r="535" spans="8:8">
      <c r="H535"/>
    </row>
    <row r="536" spans="8:8">
      <c r="H536"/>
    </row>
    <row r="537" spans="8:8">
      <c r="H537"/>
    </row>
    <row r="538" spans="8:8">
      <c r="H538"/>
    </row>
    <row r="539" spans="8:8">
      <c r="H539"/>
    </row>
    <row r="540" spans="8:8">
      <c r="H540"/>
    </row>
    <row r="541" spans="8:8">
      <c r="H541"/>
    </row>
    <row r="542" spans="8:8">
      <c r="H542"/>
    </row>
    <row r="543" spans="8:8">
      <c r="H543"/>
    </row>
    <row r="544" spans="8:8">
      <c r="H544"/>
    </row>
    <row r="545" spans="8:8">
      <c r="H545"/>
    </row>
    <row r="546" spans="8:8">
      <c r="H546"/>
    </row>
    <row r="547" spans="8:8">
      <c r="H547"/>
    </row>
    <row r="548" spans="8:8">
      <c r="H548"/>
    </row>
    <row r="549" spans="8:8">
      <c r="H549"/>
    </row>
    <row r="550" spans="8:8">
      <c r="H550"/>
    </row>
    <row r="551" spans="8:8">
      <c r="H551"/>
    </row>
    <row r="552" spans="8:8">
      <c r="H552"/>
    </row>
    <row r="553" spans="8:8">
      <c r="H553"/>
    </row>
    <row r="554" spans="8:8">
      <c r="H554"/>
    </row>
    <row r="555" spans="8:8">
      <c r="H555"/>
    </row>
    <row r="556" spans="8:8">
      <c r="H556"/>
    </row>
    <row r="557" spans="8:8">
      <c r="H557"/>
    </row>
    <row r="558" spans="8:8">
      <c r="H558"/>
    </row>
    <row r="559" spans="8:8">
      <c r="H559"/>
    </row>
    <row r="560" spans="8:8">
      <c r="H560"/>
    </row>
    <row r="561" spans="8:8">
      <c r="H561"/>
    </row>
    <row r="562" spans="8:8">
      <c r="H562"/>
    </row>
    <row r="563" spans="8:8">
      <c r="H563"/>
    </row>
    <row r="564" spans="8:8">
      <c r="H564"/>
    </row>
    <row r="565" spans="8:8">
      <c r="H565"/>
    </row>
    <row r="566" spans="8:8">
      <c r="H566"/>
    </row>
    <row r="567" spans="8:8">
      <c r="H567"/>
    </row>
    <row r="568" spans="8:8">
      <c r="H568"/>
    </row>
    <row r="569" spans="8:8">
      <c r="H569"/>
    </row>
    <row r="570" spans="8:8">
      <c r="H570"/>
    </row>
    <row r="571" spans="8:8">
      <c r="H571"/>
    </row>
    <row r="572" spans="8:8">
      <c r="H572"/>
    </row>
    <row r="573" spans="8:8">
      <c r="H573"/>
    </row>
    <row r="574" spans="8:8">
      <c r="H574"/>
    </row>
    <row r="575" spans="8:8">
      <c r="H575"/>
    </row>
    <row r="576" spans="8:8">
      <c r="H576"/>
    </row>
    <row r="577" spans="8:8">
      <c r="H577"/>
    </row>
    <row r="578" spans="8:8">
      <c r="H578"/>
    </row>
    <row r="579" spans="8:8">
      <c r="H579"/>
    </row>
    <row r="580" spans="8:8">
      <c r="H580"/>
    </row>
    <row r="581" spans="8:8">
      <c r="H581"/>
    </row>
    <row r="582" spans="8:8">
      <c r="H582"/>
    </row>
    <row r="583" spans="8:8">
      <c r="H583"/>
    </row>
    <row r="584" spans="8:8">
      <c r="H584"/>
    </row>
    <row r="585" spans="8:8">
      <c r="H585"/>
    </row>
    <row r="586" spans="8:8">
      <c r="H586"/>
    </row>
    <row r="587" spans="8:8">
      <c r="H587"/>
    </row>
    <row r="588" spans="8:8">
      <c r="H588"/>
    </row>
    <row r="589" spans="8:8">
      <c r="H589"/>
    </row>
    <row r="590" spans="8:8">
      <c r="H590"/>
    </row>
    <row r="591" spans="8:8">
      <c r="H591"/>
    </row>
    <row r="592" spans="8:8">
      <c r="H592"/>
    </row>
    <row r="593" spans="8:8">
      <c r="H593"/>
    </row>
    <row r="594" spans="8:8">
      <c r="H594"/>
    </row>
    <row r="595" spans="8:8">
      <c r="H595"/>
    </row>
    <row r="596" spans="8:8">
      <c r="H596"/>
    </row>
    <row r="597" spans="8:8">
      <c r="H597"/>
    </row>
    <row r="598" spans="8:8">
      <c r="H598"/>
    </row>
    <row r="599" spans="8:8">
      <c r="H599"/>
    </row>
    <row r="600" spans="8:8">
      <c r="H600"/>
    </row>
    <row r="601" spans="8:8">
      <c r="H601"/>
    </row>
    <row r="602" spans="8:8">
      <c r="H602"/>
    </row>
    <row r="603" spans="8:8">
      <c r="H603"/>
    </row>
    <row r="604" spans="8:8">
      <c r="H604"/>
    </row>
    <row r="605" spans="8:8">
      <c r="H605"/>
    </row>
    <row r="606" spans="8:8">
      <c r="H606"/>
    </row>
    <row r="607" spans="8:8">
      <c r="H607"/>
    </row>
    <row r="608" spans="8:8">
      <c r="H608"/>
    </row>
    <row r="609" spans="8:8">
      <c r="H609"/>
    </row>
    <row r="610" spans="8:8">
      <c r="H610"/>
    </row>
    <row r="611" spans="8:8">
      <c r="H611"/>
    </row>
    <row r="612" spans="8:8">
      <c r="H612"/>
    </row>
    <row r="613" spans="8:8">
      <c r="H613"/>
    </row>
    <row r="614" spans="8:8">
      <c r="H614"/>
    </row>
    <row r="615" spans="8:8">
      <c r="H615"/>
    </row>
    <row r="616" spans="8:8">
      <c r="H616"/>
    </row>
    <row r="617" spans="8:8">
      <c r="H617"/>
    </row>
    <row r="618" spans="8:8">
      <c r="H618"/>
    </row>
    <row r="619" spans="8:8">
      <c r="H619"/>
    </row>
    <row r="620" spans="8:8">
      <c r="H620"/>
    </row>
    <row r="621" spans="8:8">
      <c r="H621"/>
    </row>
    <row r="622" spans="8:8">
      <c r="H622"/>
    </row>
    <row r="623" spans="8:8">
      <c r="H623"/>
    </row>
    <row r="624" spans="8:8">
      <c r="H624"/>
    </row>
    <row r="625" spans="8:8">
      <c r="H625"/>
    </row>
    <row r="626" spans="8:8">
      <c r="H626"/>
    </row>
    <row r="627" spans="8:8">
      <c r="H627"/>
    </row>
    <row r="628" spans="8:8">
      <c r="H628"/>
    </row>
    <row r="629" spans="8:8">
      <c r="H629"/>
    </row>
    <row r="630" spans="8:8">
      <c r="H630"/>
    </row>
    <row r="631" spans="8:8">
      <c r="H631"/>
    </row>
    <row r="632" spans="8:8">
      <c r="H632"/>
    </row>
    <row r="633" spans="8:8">
      <c r="H633"/>
    </row>
    <row r="634" spans="8:8">
      <c r="H634"/>
    </row>
    <row r="635" spans="8:8">
      <c r="H635"/>
    </row>
    <row r="636" spans="8:8">
      <c r="H636"/>
    </row>
    <row r="637" spans="8:8">
      <c r="H637"/>
    </row>
    <row r="638" spans="8:8">
      <c r="H638"/>
    </row>
    <row r="639" spans="8:8">
      <c r="H639"/>
    </row>
    <row r="640" spans="8:8">
      <c r="H640"/>
    </row>
    <row r="641" spans="8:8">
      <c r="H641"/>
    </row>
    <row r="642" spans="8:8">
      <c r="H642"/>
    </row>
    <row r="643" spans="8:8">
      <c r="H643"/>
    </row>
    <row r="644" spans="8:8">
      <c r="H644"/>
    </row>
    <row r="645" spans="8:8">
      <c r="H645"/>
    </row>
    <row r="646" spans="8:8">
      <c r="H646"/>
    </row>
    <row r="647" spans="8:8">
      <c r="H647"/>
    </row>
    <row r="648" spans="8:8">
      <c r="H648"/>
    </row>
    <row r="649" spans="8:8">
      <c r="H649"/>
    </row>
    <row r="650" spans="8:8">
      <c r="H650"/>
    </row>
    <row r="651" spans="8:8">
      <c r="H651"/>
    </row>
    <row r="652" spans="8:8">
      <c r="H652"/>
    </row>
    <row r="653" spans="8:8">
      <c r="H653"/>
    </row>
    <row r="654" spans="8:8">
      <c r="H654"/>
    </row>
    <row r="655" spans="8:8">
      <c r="H655"/>
    </row>
    <row r="656" spans="8:8">
      <c r="H656"/>
    </row>
    <row r="657" spans="8:8">
      <c r="H657"/>
    </row>
    <row r="658" spans="8:8">
      <c r="H658"/>
    </row>
    <row r="659" spans="8:8">
      <c r="H659"/>
    </row>
    <row r="660" spans="8:8">
      <c r="H660"/>
    </row>
    <row r="661" spans="8:8">
      <c r="H661"/>
    </row>
    <row r="662" spans="8:8">
      <c r="H662"/>
    </row>
    <row r="663" spans="8:8">
      <c r="H663"/>
    </row>
    <row r="664" spans="8:8">
      <c r="H664"/>
    </row>
    <row r="665" spans="8:8">
      <c r="H665"/>
    </row>
    <row r="666" spans="8:8">
      <c r="H666"/>
    </row>
    <row r="667" spans="8:8">
      <c r="H667"/>
    </row>
    <row r="668" spans="8:8">
      <c r="H668"/>
    </row>
    <row r="669" spans="8:8">
      <c r="H669"/>
    </row>
    <row r="670" spans="8:8">
      <c r="H670"/>
    </row>
    <row r="671" spans="8:8">
      <c r="H671"/>
    </row>
    <row r="672" spans="8:8">
      <c r="H672"/>
    </row>
    <row r="673" spans="8:8">
      <c r="H673"/>
    </row>
    <row r="674" spans="8:8">
      <c r="H674"/>
    </row>
    <row r="675" spans="8:8">
      <c r="H675"/>
    </row>
    <row r="676" spans="8:8">
      <c r="H676"/>
    </row>
    <row r="677" spans="8:8">
      <c r="H677"/>
    </row>
    <row r="678" spans="8:8">
      <c r="H678"/>
    </row>
    <row r="679" spans="8:8">
      <c r="H679"/>
    </row>
    <row r="680" spans="8:8">
      <c r="H680"/>
    </row>
    <row r="681" spans="8:8">
      <c r="H681"/>
    </row>
    <row r="682" spans="8:8">
      <c r="H682"/>
    </row>
    <row r="683" spans="8:8">
      <c r="H683"/>
    </row>
    <row r="684" spans="8:8">
      <c r="H684"/>
    </row>
    <row r="685" spans="8:8">
      <c r="H685"/>
    </row>
    <row r="686" spans="8:8">
      <c r="H686"/>
    </row>
    <row r="687" spans="8:8">
      <c r="H687"/>
    </row>
    <row r="688" spans="8:8">
      <c r="H688"/>
    </row>
    <row r="689" spans="8:8">
      <c r="H689"/>
    </row>
    <row r="690" spans="8:8">
      <c r="H690"/>
    </row>
    <row r="691" spans="8:8">
      <c r="H691"/>
    </row>
    <row r="692" spans="8:8">
      <c r="H692"/>
    </row>
    <row r="693" spans="8:8">
      <c r="H693"/>
    </row>
    <row r="694" spans="8:8">
      <c r="H694"/>
    </row>
    <row r="695" spans="8:8">
      <c r="H695"/>
    </row>
    <row r="696" spans="8:8">
      <c r="H696"/>
    </row>
    <row r="697" spans="8:8">
      <c r="H697"/>
    </row>
    <row r="698" spans="8:8">
      <c r="H698"/>
    </row>
    <row r="699" spans="8:8">
      <c r="H699"/>
    </row>
    <row r="700" spans="8:8">
      <c r="H700"/>
    </row>
    <row r="701" spans="8:8">
      <c r="H701"/>
    </row>
    <row r="702" spans="8:8">
      <c r="H702"/>
    </row>
    <row r="703" spans="8:8">
      <c r="H703"/>
    </row>
    <row r="704" spans="8:8">
      <c r="H704"/>
    </row>
    <row r="705" spans="8:8">
      <c r="H705"/>
    </row>
    <row r="706" spans="8:8">
      <c r="H706"/>
    </row>
    <row r="707" spans="8:8">
      <c r="H707"/>
    </row>
    <row r="708" spans="8:8">
      <c r="H708"/>
    </row>
    <row r="709" spans="8:8">
      <c r="H709"/>
    </row>
    <row r="710" spans="8:8">
      <c r="H710"/>
    </row>
    <row r="711" spans="8:8">
      <c r="H711"/>
    </row>
    <row r="712" spans="8:8">
      <c r="H712"/>
    </row>
    <row r="713" spans="8:8">
      <c r="H713"/>
    </row>
    <row r="714" spans="8:8">
      <c r="H714"/>
    </row>
    <row r="715" spans="8:8">
      <c r="H715"/>
    </row>
    <row r="716" spans="8:8">
      <c r="H716"/>
    </row>
    <row r="717" spans="8:8">
      <c r="H717"/>
    </row>
    <row r="718" spans="8:8">
      <c r="H718"/>
    </row>
    <row r="719" spans="8:8">
      <c r="H719"/>
    </row>
    <row r="720" spans="8:8">
      <c r="H720"/>
    </row>
    <row r="721" spans="8:8">
      <c r="H721"/>
    </row>
    <row r="722" spans="8:8">
      <c r="H722"/>
    </row>
    <row r="723" spans="8:8">
      <c r="H723"/>
    </row>
    <row r="724" spans="8:8">
      <c r="H724"/>
    </row>
    <row r="725" spans="8:8">
      <c r="H725"/>
    </row>
    <row r="726" spans="8:8">
      <c r="H726"/>
    </row>
    <row r="727" spans="8:8">
      <c r="H727"/>
    </row>
    <row r="728" spans="8:8">
      <c r="H728"/>
    </row>
    <row r="729" spans="8:8">
      <c r="H729"/>
    </row>
    <row r="730" spans="8:8">
      <c r="H730"/>
    </row>
    <row r="731" spans="8:8">
      <c r="H731"/>
    </row>
    <row r="732" spans="8:8">
      <c r="H732"/>
    </row>
    <row r="733" spans="8:8">
      <c r="H733"/>
    </row>
    <row r="734" spans="8:8">
      <c r="H734"/>
    </row>
    <row r="735" spans="8:8">
      <c r="H735"/>
    </row>
    <row r="736" spans="8:8">
      <c r="H736"/>
    </row>
    <row r="737" spans="8:8">
      <c r="H737"/>
    </row>
    <row r="738" spans="8:8">
      <c r="H738"/>
    </row>
    <row r="739" spans="8:8">
      <c r="H739"/>
    </row>
    <row r="740" spans="8:8">
      <c r="H740"/>
    </row>
    <row r="741" spans="8:8">
      <c r="H741"/>
    </row>
    <row r="742" spans="8:8">
      <c r="H742"/>
    </row>
    <row r="743" spans="8:8">
      <c r="H743"/>
    </row>
    <row r="744" spans="8:8">
      <c r="H744"/>
    </row>
    <row r="745" spans="8:8">
      <c r="H745"/>
    </row>
    <row r="746" spans="8:8">
      <c r="H746"/>
    </row>
    <row r="747" spans="8:8">
      <c r="H747"/>
    </row>
    <row r="748" spans="8:8">
      <c r="H748"/>
    </row>
    <row r="749" spans="8:8">
      <c r="H749"/>
    </row>
    <row r="750" spans="8:8">
      <c r="H750"/>
    </row>
    <row r="751" spans="8:8">
      <c r="H751"/>
    </row>
    <row r="752" spans="8:8">
      <c r="H752"/>
    </row>
    <row r="753" spans="8:8">
      <c r="H753"/>
    </row>
    <row r="754" spans="8:8">
      <c r="H754"/>
    </row>
    <row r="755" spans="8:8">
      <c r="H755"/>
    </row>
    <row r="756" spans="8:8">
      <c r="H756"/>
    </row>
    <row r="757" spans="8:8">
      <c r="H757"/>
    </row>
    <row r="758" spans="8:8">
      <c r="H758"/>
    </row>
    <row r="759" spans="8:8">
      <c r="H759"/>
    </row>
    <row r="760" spans="8:8">
      <c r="H760"/>
    </row>
    <row r="761" spans="8:8">
      <c r="H761"/>
    </row>
    <row r="762" spans="8:8">
      <c r="H762"/>
    </row>
    <row r="763" spans="8:8">
      <c r="H763"/>
    </row>
    <row r="764" spans="8:8">
      <c r="H764"/>
    </row>
    <row r="765" spans="8:8">
      <c r="H765"/>
    </row>
    <row r="766" spans="8:8">
      <c r="H766"/>
    </row>
    <row r="767" spans="8:8">
      <c r="H767"/>
    </row>
    <row r="768" spans="8:8">
      <c r="H768"/>
    </row>
    <row r="769" spans="8:8">
      <c r="H769"/>
    </row>
    <row r="770" spans="8:8">
      <c r="H770"/>
    </row>
    <row r="771" spans="8:8">
      <c r="H771"/>
    </row>
    <row r="772" spans="8:8">
      <c r="H772"/>
    </row>
    <row r="773" spans="8:8">
      <c r="H773"/>
    </row>
    <row r="774" spans="8:8">
      <c r="H774"/>
    </row>
    <row r="775" spans="8:8">
      <c r="H775"/>
    </row>
    <row r="776" spans="8:8">
      <c r="H776"/>
    </row>
    <row r="777" spans="8:8">
      <c r="H777"/>
    </row>
    <row r="778" spans="8:8">
      <c r="H778"/>
    </row>
    <row r="779" spans="8:8">
      <c r="H779"/>
    </row>
    <row r="780" spans="8:8">
      <c r="H780"/>
    </row>
    <row r="781" spans="8:8">
      <c r="H781"/>
    </row>
    <row r="782" spans="8:8">
      <c r="H782"/>
    </row>
    <row r="783" spans="8:8">
      <c r="H783"/>
    </row>
    <row r="784" spans="8:8">
      <c r="H784"/>
    </row>
    <row r="785" spans="8:8">
      <c r="H785"/>
    </row>
    <row r="786" spans="8:8">
      <c r="H786"/>
    </row>
    <row r="787" spans="8:8">
      <c r="H787"/>
    </row>
    <row r="788" spans="8:8">
      <c r="H788"/>
    </row>
    <row r="789" spans="8:8">
      <c r="H789"/>
    </row>
    <row r="790" spans="8:8">
      <c r="H790"/>
    </row>
    <row r="791" spans="8:8">
      <c r="H791"/>
    </row>
    <row r="792" spans="8:8">
      <c r="H792"/>
    </row>
    <row r="793" spans="8:8">
      <c r="H793"/>
    </row>
    <row r="794" spans="8:8">
      <c r="H794"/>
    </row>
    <row r="795" spans="8:8">
      <c r="H795"/>
    </row>
    <row r="796" spans="8:8">
      <c r="H796"/>
    </row>
    <row r="797" spans="8:8">
      <c r="H797"/>
    </row>
    <row r="798" spans="8:8">
      <c r="H798"/>
    </row>
    <row r="799" spans="8:8">
      <c r="H799"/>
    </row>
    <row r="800" spans="8:8">
      <c r="H800"/>
    </row>
    <row r="801" spans="8:8">
      <c r="H801"/>
    </row>
    <row r="802" spans="8:8">
      <c r="H802"/>
    </row>
    <row r="803" spans="8:8">
      <c r="H803"/>
    </row>
    <row r="804" spans="8:8">
      <c r="H804"/>
    </row>
    <row r="805" spans="8:8">
      <c r="H805"/>
    </row>
    <row r="806" spans="8:8">
      <c r="H806"/>
    </row>
    <row r="807" spans="8:8">
      <c r="H807"/>
    </row>
    <row r="808" spans="8:8">
      <c r="H808"/>
    </row>
    <row r="809" spans="8:8">
      <c r="H809"/>
    </row>
    <row r="810" spans="8:8">
      <c r="H810"/>
    </row>
    <row r="811" spans="8:8">
      <c r="H811"/>
    </row>
    <row r="812" spans="8:8">
      <c r="H812"/>
    </row>
    <row r="813" spans="8:8">
      <c r="H813"/>
    </row>
    <row r="814" spans="8:8">
      <c r="H814"/>
    </row>
    <row r="815" spans="8:8">
      <c r="H815"/>
    </row>
    <row r="816" spans="8:8">
      <c r="H816"/>
    </row>
    <row r="817" spans="8:8">
      <c r="H817"/>
    </row>
    <row r="818" spans="8:8">
      <c r="H818"/>
    </row>
    <row r="819" spans="8:8">
      <c r="H819"/>
    </row>
    <row r="820" spans="8:8">
      <c r="H820"/>
    </row>
    <row r="821" spans="8:8">
      <c r="H821"/>
    </row>
    <row r="822" spans="8:8">
      <c r="H822"/>
    </row>
    <row r="823" spans="8:8">
      <c r="H823"/>
    </row>
    <row r="824" spans="8:8">
      <c r="H824"/>
    </row>
    <row r="825" spans="8:8">
      <c r="H825"/>
    </row>
    <row r="826" spans="8:8">
      <c r="H826"/>
    </row>
    <row r="827" spans="8:8">
      <c r="H827"/>
    </row>
    <row r="828" spans="8:8">
      <c r="H828"/>
    </row>
    <row r="829" spans="8:8">
      <c r="H829"/>
    </row>
    <row r="830" spans="8:8">
      <c r="H830"/>
    </row>
    <row r="831" spans="8:8">
      <c r="H831"/>
    </row>
    <row r="832" spans="8:8">
      <c r="H832"/>
    </row>
    <row r="833" spans="8:8">
      <c r="H833"/>
    </row>
    <row r="834" spans="8:8">
      <c r="H834"/>
    </row>
    <row r="835" spans="8:8">
      <c r="H835"/>
    </row>
    <row r="836" spans="8:8">
      <c r="H836"/>
    </row>
    <row r="837" spans="8:8">
      <c r="H837"/>
    </row>
    <row r="838" spans="8:8">
      <c r="H838"/>
    </row>
    <row r="839" spans="8:8">
      <c r="H839"/>
    </row>
    <row r="840" spans="8:8">
      <c r="H840"/>
    </row>
    <row r="841" spans="8:8">
      <c r="H841"/>
    </row>
    <row r="842" spans="8:8">
      <c r="H842"/>
    </row>
    <row r="843" spans="8:8">
      <c r="H843"/>
    </row>
    <row r="844" spans="8:8">
      <c r="H844"/>
    </row>
    <row r="845" spans="8:8">
      <c r="H845"/>
    </row>
    <row r="846" spans="8:8">
      <c r="H846"/>
    </row>
    <row r="847" spans="8:8">
      <c r="H847"/>
    </row>
    <row r="848" spans="8:8">
      <c r="H848"/>
    </row>
    <row r="849" spans="8:8">
      <c r="H849"/>
    </row>
    <row r="850" spans="8:8">
      <c r="H850"/>
    </row>
    <row r="851" spans="8:8">
      <c r="H851"/>
    </row>
    <row r="852" spans="8:8">
      <c r="H852"/>
    </row>
    <row r="853" spans="8:8">
      <c r="H853"/>
    </row>
    <row r="854" spans="8:8">
      <c r="H854"/>
    </row>
    <row r="855" spans="8:8">
      <c r="H855"/>
    </row>
    <row r="856" spans="8:8">
      <c r="H856"/>
    </row>
    <row r="857" spans="8:8">
      <c r="H857"/>
    </row>
    <row r="858" spans="8:8">
      <c r="H858"/>
    </row>
    <row r="859" spans="8:8">
      <c r="H859"/>
    </row>
    <row r="860" spans="8:8">
      <c r="H860"/>
    </row>
    <row r="861" spans="8:8">
      <c r="H861"/>
    </row>
    <row r="862" spans="8:8">
      <c r="H862"/>
    </row>
    <row r="863" spans="8:8">
      <c r="H863"/>
    </row>
    <row r="864" spans="8:8">
      <c r="H864"/>
    </row>
    <row r="865" spans="8:8">
      <c r="H865"/>
    </row>
    <row r="866" spans="8:8">
      <c r="H866"/>
    </row>
    <row r="867" spans="8:8">
      <c r="H867"/>
    </row>
    <row r="868" spans="8:8">
      <c r="H868"/>
    </row>
    <row r="869" spans="8:8">
      <c r="H869"/>
    </row>
    <row r="870" spans="8:8">
      <c r="H870"/>
    </row>
    <row r="871" spans="8:8">
      <c r="H871"/>
    </row>
    <row r="872" spans="8:8">
      <c r="H872"/>
    </row>
    <row r="873" spans="8:8">
      <c r="H873"/>
    </row>
    <row r="874" spans="8:8">
      <c r="H874"/>
    </row>
    <row r="875" spans="8:8">
      <c r="H875"/>
    </row>
    <row r="876" spans="8:8">
      <c r="H876"/>
    </row>
    <row r="877" spans="8:8">
      <c r="H877"/>
    </row>
    <row r="878" spans="8:8">
      <c r="H878"/>
    </row>
    <row r="879" spans="8:8">
      <c r="H879"/>
    </row>
    <row r="880" spans="8:8">
      <c r="H880"/>
    </row>
    <row r="881" spans="8:8">
      <c r="H881"/>
    </row>
    <row r="882" spans="8:8">
      <c r="H882"/>
    </row>
    <row r="883" spans="8:8">
      <c r="H883"/>
    </row>
    <row r="884" spans="8:8">
      <c r="H884"/>
    </row>
    <row r="885" spans="8:8">
      <c r="H885"/>
    </row>
    <row r="886" spans="8:8">
      <c r="H886"/>
    </row>
    <row r="887" spans="8:8">
      <c r="H887"/>
    </row>
    <row r="888" spans="8:8">
      <c r="H888"/>
    </row>
    <row r="889" spans="8:8">
      <c r="H889"/>
    </row>
    <row r="890" spans="8:8">
      <c r="H890"/>
    </row>
    <row r="891" spans="8:8">
      <c r="H891"/>
    </row>
    <row r="892" spans="8:8">
      <c r="H892"/>
    </row>
    <row r="893" spans="8:8">
      <c r="H893"/>
    </row>
    <row r="894" spans="8:8">
      <c r="H894"/>
    </row>
    <row r="895" spans="8:8">
      <c r="H895"/>
    </row>
    <row r="896" spans="8:8">
      <c r="H896"/>
    </row>
    <row r="897" spans="8:8">
      <c r="H897"/>
    </row>
    <row r="898" spans="8:8">
      <c r="H898"/>
    </row>
    <row r="899" spans="8:8">
      <c r="H899"/>
    </row>
    <row r="900" spans="8:8">
      <c r="H900"/>
    </row>
    <row r="901" spans="8:8">
      <c r="H901"/>
    </row>
    <row r="902" spans="8:8">
      <c r="H902"/>
    </row>
    <row r="903" spans="8:8">
      <c r="H903"/>
    </row>
    <row r="904" spans="8:8">
      <c r="H904"/>
    </row>
    <row r="905" spans="8:8">
      <c r="H905"/>
    </row>
    <row r="906" spans="8:8">
      <c r="H906"/>
    </row>
    <row r="907" spans="8:8">
      <c r="H907"/>
    </row>
    <row r="908" spans="8:8">
      <c r="H908"/>
    </row>
    <row r="909" spans="8:8">
      <c r="H909"/>
    </row>
    <row r="910" spans="8:8">
      <c r="H910"/>
    </row>
    <row r="911" spans="8:8">
      <c r="H911"/>
    </row>
    <row r="912" spans="8:8">
      <c r="H912"/>
    </row>
    <row r="913" spans="8:8">
      <c r="H913"/>
    </row>
    <row r="914" spans="8:8">
      <c r="H914"/>
    </row>
    <row r="915" spans="8:8">
      <c r="H915"/>
    </row>
    <row r="916" spans="8:8">
      <c r="H916"/>
    </row>
    <row r="917" spans="8:8">
      <c r="H917"/>
    </row>
    <row r="918" spans="8:8">
      <c r="H918"/>
    </row>
    <row r="919" spans="8:8">
      <c r="H919"/>
    </row>
    <row r="920" spans="8:8">
      <c r="H920"/>
    </row>
    <row r="921" spans="8:8">
      <c r="H921"/>
    </row>
    <row r="922" spans="8:8">
      <c r="H922"/>
    </row>
    <row r="923" spans="8:8">
      <c r="H923"/>
    </row>
    <row r="924" spans="8:8">
      <c r="H924"/>
    </row>
    <row r="925" spans="8:8">
      <c r="H925"/>
    </row>
    <row r="926" spans="8:8">
      <c r="H926"/>
    </row>
    <row r="927" spans="8:8">
      <c r="H927"/>
    </row>
    <row r="928" spans="8:8">
      <c r="H928"/>
    </row>
    <row r="929" spans="8:8">
      <c r="H929"/>
    </row>
    <row r="930" spans="8:8">
      <c r="H930"/>
    </row>
    <row r="931" spans="8:8">
      <c r="H931"/>
    </row>
    <row r="932" spans="8:8">
      <c r="H932"/>
    </row>
    <row r="933" spans="8:8">
      <c r="H933"/>
    </row>
    <row r="934" spans="8:8">
      <c r="H934"/>
    </row>
    <row r="935" spans="8:8">
      <c r="H935"/>
    </row>
    <row r="936" spans="8:8">
      <c r="H936"/>
    </row>
    <row r="937" spans="8:8">
      <c r="H937"/>
    </row>
    <row r="938" spans="8:8">
      <c r="H938"/>
    </row>
    <row r="939" spans="8:8">
      <c r="H939"/>
    </row>
    <row r="940" spans="8:8">
      <c r="H940"/>
    </row>
    <row r="941" spans="8:8">
      <c r="H941"/>
    </row>
    <row r="942" spans="8:8">
      <c r="H942"/>
    </row>
    <row r="943" spans="8:8">
      <c r="H943"/>
    </row>
    <row r="944" spans="8:8">
      <c r="H944"/>
    </row>
    <row r="945" spans="8:8">
      <c r="H945"/>
    </row>
    <row r="946" spans="8:8">
      <c r="H946"/>
    </row>
    <row r="947" spans="8:8">
      <c r="H947"/>
    </row>
    <row r="948" spans="8:8">
      <c r="H948"/>
    </row>
    <row r="949" spans="8:8">
      <c r="H949"/>
    </row>
    <row r="950" spans="8:8">
      <c r="H950"/>
    </row>
    <row r="951" spans="8:8">
      <c r="H951"/>
    </row>
    <row r="952" spans="8:8">
      <c r="H952"/>
    </row>
    <row r="953" spans="8:8">
      <c r="H953"/>
    </row>
    <row r="954" spans="8:8">
      <c r="H954"/>
    </row>
    <row r="955" spans="8:8">
      <c r="H955"/>
    </row>
    <row r="956" spans="8:8">
      <c r="H956"/>
    </row>
    <row r="957" spans="8:8">
      <c r="H957"/>
    </row>
    <row r="958" spans="8:8">
      <c r="H958"/>
    </row>
    <row r="959" spans="8:8">
      <c r="H959"/>
    </row>
    <row r="960" spans="8:8">
      <c r="H960"/>
    </row>
    <row r="961" spans="8:8">
      <c r="H961"/>
    </row>
    <row r="962" spans="8:8">
      <c r="H962"/>
    </row>
    <row r="963" spans="8:8">
      <c r="H963"/>
    </row>
    <row r="964" spans="8:8">
      <c r="H964"/>
    </row>
    <row r="965" spans="8:8">
      <c r="H965"/>
    </row>
    <row r="966" spans="8:8">
      <c r="H966"/>
    </row>
    <row r="967" spans="8:8">
      <c r="H967"/>
    </row>
    <row r="968" spans="8:8">
      <c r="H968"/>
    </row>
    <row r="969" spans="8:8">
      <c r="H969"/>
    </row>
    <row r="970" spans="8:8">
      <c r="H970"/>
    </row>
    <row r="971" spans="8:8">
      <c r="H971"/>
    </row>
    <row r="972" spans="8:8">
      <c r="H972"/>
    </row>
    <row r="973" spans="8:8">
      <c r="H973"/>
    </row>
    <row r="974" spans="8:8">
      <c r="H974"/>
    </row>
    <row r="975" spans="8:8">
      <c r="H975"/>
    </row>
    <row r="976" spans="8:8">
      <c r="H976"/>
    </row>
    <row r="977" spans="8:8">
      <c r="H977"/>
    </row>
    <row r="978" spans="8:8">
      <c r="H978"/>
    </row>
    <row r="979" spans="8:8">
      <c r="H979"/>
    </row>
    <row r="980" spans="8:8">
      <c r="H980"/>
    </row>
    <row r="981" spans="8:8">
      <c r="H981"/>
    </row>
    <row r="982" spans="8:8">
      <c r="H982"/>
    </row>
    <row r="983" spans="8:8">
      <c r="H983"/>
    </row>
    <row r="984" spans="8:8">
      <c r="H984"/>
    </row>
    <row r="985" spans="8:8">
      <c r="H985"/>
    </row>
    <row r="986" spans="8:8">
      <c r="H986"/>
    </row>
    <row r="987" spans="8:8">
      <c r="H987"/>
    </row>
    <row r="988" spans="8:8">
      <c r="H988"/>
    </row>
    <row r="989" spans="8:8">
      <c r="H989"/>
    </row>
    <row r="990" spans="8:8">
      <c r="H990"/>
    </row>
    <row r="991" spans="8:8">
      <c r="H991"/>
    </row>
    <row r="992" spans="8:8">
      <c r="H992"/>
    </row>
    <row r="993" spans="8:8">
      <c r="H993"/>
    </row>
    <row r="994" spans="8:8">
      <c r="H994"/>
    </row>
    <row r="995" spans="8:8">
      <c r="H995"/>
    </row>
    <row r="996" spans="8:8">
      <c r="H996"/>
    </row>
    <row r="997" spans="8:8">
      <c r="H997"/>
    </row>
    <row r="998" spans="8:8">
      <c r="H998"/>
    </row>
    <row r="999" spans="8:8">
      <c r="H999"/>
    </row>
    <row r="1000" spans="8:8">
      <c r="H1000"/>
    </row>
    <row r="1001" spans="8:8">
      <c r="H1001"/>
    </row>
    <row r="1002" spans="8:8">
      <c r="H1002"/>
    </row>
    <row r="1003" spans="8:8">
      <c r="H1003"/>
    </row>
    <row r="1004" spans="8:8">
      <c r="H1004"/>
    </row>
    <row r="1005" spans="8:8">
      <c r="H1005"/>
    </row>
    <row r="1006" spans="8:8">
      <c r="H1006"/>
    </row>
    <row r="1007" spans="8:8">
      <c r="H1007"/>
    </row>
    <row r="1008" spans="8:8">
      <c r="H1008"/>
    </row>
    <row r="1009" spans="8:8">
      <c r="H1009"/>
    </row>
    <row r="1010" spans="8:8">
      <c r="H1010"/>
    </row>
    <row r="1011" spans="8:8">
      <c r="H1011"/>
    </row>
    <row r="1012" spans="8:8">
      <c r="H1012"/>
    </row>
    <row r="1013" spans="8:8">
      <c r="H1013"/>
    </row>
    <row r="1014" spans="8:8">
      <c r="H1014"/>
    </row>
    <row r="1015" spans="8:8">
      <c r="H1015"/>
    </row>
    <row r="1016" spans="8:8">
      <c r="H1016"/>
    </row>
    <row r="1017" spans="8:8">
      <c r="H1017"/>
    </row>
    <row r="1018" spans="8:8">
      <c r="H1018"/>
    </row>
    <row r="1019" spans="8:8">
      <c r="H1019"/>
    </row>
    <row r="1020" spans="8:8">
      <c r="H1020"/>
    </row>
    <row r="1021" spans="8:8">
      <c r="H1021"/>
    </row>
    <row r="1022" spans="8:8">
      <c r="H1022"/>
    </row>
    <row r="1023" spans="8:8">
      <c r="H1023"/>
    </row>
    <row r="1024" spans="8:8">
      <c r="H1024"/>
    </row>
    <row r="1025" spans="8:8">
      <c r="H1025"/>
    </row>
    <row r="1026" spans="8:8">
      <c r="H1026"/>
    </row>
    <row r="1027" spans="8:8">
      <c r="H1027"/>
    </row>
    <row r="1028" spans="8:8">
      <c r="H1028"/>
    </row>
    <row r="1029" spans="8:8">
      <c r="H1029"/>
    </row>
    <row r="1030" spans="8:8">
      <c r="H1030"/>
    </row>
    <row r="1031" spans="8:8">
      <c r="H1031"/>
    </row>
    <row r="1032" spans="8:8">
      <c r="H1032"/>
    </row>
    <row r="1033" spans="8:8">
      <c r="H1033"/>
    </row>
    <row r="1034" spans="8:8">
      <c r="H1034"/>
    </row>
    <row r="1035" spans="8:8">
      <c r="H1035"/>
    </row>
    <row r="1036" spans="8:8">
      <c r="H1036"/>
    </row>
    <row r="1037" spans="8:8">
      <c r="H1037"/>
    </row>
    <row r="1038" spans="8:8">
      <c r="H1038"/>
    </row>
    <row r="1039" spans="8:8">
      <c r="H1039"/>
    </row>
    <row r="1040" spans="8:8">
      <c r="H1040"/>
    </row>
    <row r="1041" spans="8:8">
      <c r="H1041"/>
    </row>
    <row r="1042" spans="8:8">
      <c r="H1042"/>
    </row>
    <row r="1043" spans="8:8">
      <c r="H1043"/>
    </row>
    <row r="1044" spans="8:8">
      <c r="H1044"/>
    </row>
    <row r="1045" spans="8:8">
      <c r="H1045"/>
    </row>
    <row r="1046" spans="8:8">
      <c r="H1046"/>
    </row>
    <row r="1047" spans="8:8">
      <c r="H1047"/>
    </row>
    <row r="1048" spans="8:8">
      <c r="H1048"/>
    </row>
    <row r="1049" spans="8:8">
      <c r="H1049"/>
    </row>
    <row r="1050" spans="8:8">
      <c r="H1050"/>
    </row>
    <row r="1051" spans="8:8">
      <c r="H1051"/>
    </row>
    <row r="1052" spans="8:8">
      <c r="H1052"/>
    </row>
    <row r="1053" spans="8:8">
      <c r="H1053"/>
    </row>
    <row r="1054" spans="8:8">
      <c r="H1054"/>
    </row>
    <row r="1055" spans="8:8">
      <c r="H1055"/>
    </row>
    <row r="1056" spans="8:8">
      <c r="H1056"/>
    </row>
    <row r="1057" spans="8:8">
      <c r="H1057"/>
    </row>
    <row r="1058" spans="8:8">
      <c r="H1058"/>
    </row>
    <row r="1059" spans="8:8">
      <c r="H1059"/>
    </row>
    <row r="1060" spans="8:8">
      <c r="H1060"/>
    </row>
    <row r="1061" spans="8:8">
      <c r="H1061"/>
    </row>
    <row r="1062" spans="8:8">
      <c r="H1062"/>
    </row>
    <row r="1063" spans="8:8">
      <c r="H1063"/>
    </row>
    <row r="1064" spans="8:8">
      <c r="H1064"/>
    </row>
    <row r="1065" spans="8:8">
      <c r="H1065"/>
    </row>
    <row r="1066" spans="8:8">
      <c r="H1066"/>
    </row>
    <row r="1067" spans="8:8">
      <c r="H1067"/>
    </row>
    <row r="1068" spans="8:8">
      <c r="H1068"/>
    </row>
    <row r="1069" spans="8:8">
      <c r="H1069"/>
    </row>
    <row r="1070" spans="8:8">
      <c r="H1070"/>
    </row>
    <row r="1071" spans="8:8">
      <c r="H1071"/>
    </row>
    <row r="1072" spans="8:8">
      <c r="H1072"/>
    </row>
    <row r="1073" spans="8:8">
      <c r="H1073"/>
    </row>
    <row r="1074" spans="8:8">
      <c r="H1074"/>
    </row>
    <row r="1075" spans="8:8">
      <c r="H1075"/>
    </row>
    <row r="1076" spans="8:8">
      <c r="H1076"/>
    </row>
    <row r="1077" spans="8:8">
      <c r="H1077"/>
    </row>
    <row r="1078" spans="8:8">
      <c r="H1078"/>
    </row>
    <row r="1079" spans="8:8">
      <c r="H1079"/>
    </row>
    <row r="1080" spans="8:8">
      <c r="H1080"/>
    </row>
    <row r="1081" spans="8:8">
      <c r="H1081"/>
    </row>
    <row r="1082" spans="8:8">
      <c r="H1082"/>
    </row>
    <row r="1083" spans="8:8">
      <c r="H1083"/>
    </row>
    <row r="1084" spans="8:8">
      <c r="H1084"/>
    </row>
    <row r="1085" spans="8:8">
      <c r="H1085"/>
    </row>
    <row r="1086" spans="8:8">
      <c r="H1086"/>
    </row>
    <row r="1087" spans="8:8">
      <c r="H1087"/>
    </row>
    <row r="1088" spans="8:8">
      <c r="H1088"/>
    </row>
    <row r="1089" spans="8:8">
      <c r="H1089"/>
    </row>
    <row r="1090" spans="8:8">
      <c r="H1090"/>
    </row>
    <row r="1091" spans="8:8">
      <c r="H1091"/>
    </row>
    <row r="1092" spans="8:8">
      <c r="H1092"/>
    </row>
    <row r="1093" spans="8:8">
      <c r="H1093"/>
    </row>
    <row r="1094" spans="8:8">
      <c r="H1094"/>
    </row>
    <row r="1095" spans="8:8">
      <c r="H1095"/>
    </row>
    <row r="1096" spans="8:8">
      <c r="H1096"/>
    </row>
    <row r="1097" spans="8:8">
      <c r="H1097"/>
    </row>
    <row r="1098" spans="8:8">
      <c r="H1098"/>
    </row>
    <row r="1099" spans="8:8">
      <c r="H1099"/>
    </row>
    <row r="1100" spans="8:8">
      <c r="H1100"/>
    </row>
    <row r="1101" spans="8:8">
      <c r="H1101"/>
    </row>
    <row r="1102" spans="8:8">
      <c r="H1102"/>
    </row>
    <row r="1103" spans="8:8">
      <c r="H1103"/>
    </row>
    <row r="1104" spans="8:8">
      <c r="H1104"/>
    </row>
    <row r="1105" spans="8:8">
      <c r="H1105"/>
    </row>
    <row r="1106" spans="8:8">
      <c r="H1106"/>
    </row>
    <row r="1107" spans="8:8">
      <c r="H1107"/>
    </row>
    <row r="1108" spans="8:8">
      <c r="H1108"/>
    </row>
    <row r="1109" spans="8:8">
      <c r="H1109"/>
    </row>
    <row r="1110" spans="8:8">
      <c r="H1110"/>
    </row>
    <row r="1111" spans="8:8">
      <c r="H1111"/>
    </row>
    <row r="1112" spans="8:8">
      <c r="H1112"/>
    </row>
    <row r="1113" spans="8:8">
      <c r="H1113"/>
    </row>
    <row r="1114" spans="8:8">
      <c r="H1114"/>
    </row>
    <row r="1115" spans="8:8">
      <c r="H1115"/>
    </row>
    <row r="1116" spans="8:8">
      <c r="H1116"/>
    </row>
    <row r="1117" spans="8:8">
      <c r="H1117"/>
    </row>
    <row r="1118" spans="8:8">
      <c r="H1118"/>
    </row>
    <row r="1119" spans="8:8">
      <c r="H1119"/>
    </row>
    <row r="1120" spans="8:8">
      <c r="H1120"/>
    </row>
    <row r="1121" spans="8:8">
      <c r="H1121"/>
    </row>
    <row r="1122" spans="8:8">
      <c r="H1122"/>
    </row>
    <row r="1123" spans="8:8">
      <c r="H1123"/>
    </row>
    <row r="1124" spans="8:8">
      <c r="H1124"/>
    </row>
    <row r="1125" spans="8:8">
      <c r="H1125"/>
    </row>
    <row r="1126" spans="8:8">
      <c r="H1126"/>
    </row>
    <row r="1127" spans="8:8">
      <c r="H1127"/>
    </row>
    <row r="1128" spans="8:8">
      <c r="H1128"/>
    </row>
    <row r="1129" spans="8:8">
      <c r="H1129"/>
    </row>
    <row r="1130" spans="8:8">
      <c r="H1130"/>
    </row>
    <row r="1131" spans="8:8">
      <c r="H1131"/>
    </row>
    <row r="1132" spans="8:8">
      <c r="H1132"/>
    </row>
    <row r="1133" spans="8:8">
      <c r="H1133"/>
    </row>
    <row r="1134" spans="8:8">
      <c r="H1134"/>
    </row>
    <row r="1135" spans="8:8">
      <c r="H1135"/>
    </row>
    <row r="1136" spans="8:8">
      <c r="H1136"/>
    </row>
    <row r="1137" spans="8:8">
      <c r="H1137"/>
    </row>
    <row r="1138" spans="8:8">
      <c r="H1138"/>
    </row>
    <row r="1139" spans="8:8">
      <c r="H1139"/>
    </row>
    <row r="1140" spans="8:8">
      <c r="H1140"/>
    </row>
    <row r="1141" spans="8:8">
      <c r="H1141"/>
    </row>
    <row r="1142" spans="8:8">
      <c r="H1142"/>
    </row>
    <row r="1143" spans="8:8">
      <c r="H1143"/>
    </row>
    <row r="1144" spans="8:8">
      <c r="H1144"/>
    </row>
    <row r="1145" spans="8:8">
      <c r="H1145"/>
    </row>
    <row r="1146" spans="8:8">
      <c r="H1146"/>
    </row>
    <row r="1147" spans="8:8">
      <c r="H1147"/>
    </row>
    <row r="1148" spans="8:8">
      <c r="H1148"/>
    </row>
    <row r="1149" spans="8:8">
      <c r="H1149"/>
    </row>
    <row r="1150" spans="8:8">
      <c r="H1150"/>
    </row>
    <row r="1151" spans="8:8">
      <c r="H1151"/>
    </row>
    <row r="1152" spans="8:8">
      <c r="H1152"/>
    </row>
    <row r="1153" spans="8:8">
      <c r="H1153"/>
    </row>
    <row r="1154" spans="8:8">
      <c r="H1154"/>
    </row>
    <row r="1155" spans="8:8">
      <c r="H1155"/>
    </row>
    <row r="1156" spans="8:8">
      <c r="H1156"/>
    </row>
    <row r="1157" spans="8:8">
      <c r="H1157"/>
    </row>
    <row r="1158" spans="8:8">
      <c r="H1158"/>
    </row>
    <row r="1159" spans="8:8">
      <c r="H1159"/>
    </row>
    <row r="1160" spans="8:8">
      <c r="H1160"/>
    </row>
    <row r="1161" spans="8:8">
      <c r="H1161"/>
    </row>
    <row r="1162" spans="8:8">
      <c r="H1162"/>
    </row>
    <row r="1163" spans="8:8">
      <c r="H1163"/>
    </row>
    <row r="1164" spans="8:8">
      <c r="H1164"/>
    </row>
    <row r="1165" spans="8:8">
      <c r="H1165"/>
    </row>
    <row r="1166" spans="8:8">
      <c r="H1166"/>
    </row>
    <row r="1167" spans="8:8">
      <c r="H1167"/>
    </row>
    <row r="1168" spans="8:8">
      <c r="H1168"/>
    </row>
    <row r="1169" spans="8:8">
      <c r="H1169"/>
    </row>
    <row r="1170" spans="8:8">
      <c r="H1170"/>
    </row>
    <row r="1171" spans="8:8">
      <c r="H1171"/>
    </row>
    <row r="1172" spans="8:8">
      <c r="H1172"/>
    </row>
    <row r="1173" spans="8:8">
      <c r="H1173"/>
    </row>
    <row r="1174" spans="8:8">
      <c r="H1174"/>
    </row>
    <row r="1175" spans="8:8">
      <c r="H1175"/>
    </row>
    <row r="1176" spans="8:8">
      <c r="H1176"/>
    </row>
    <row r="1177" spans="8:8">
      <c r="H1177"/>
    </row>
    <row r="1178" spans="8:8">
      <c r="H1178"/>
    </row>
    <row r="1179" spans="8:8">
      <c r="H1179"/>
    </row>
    <row r="1180" spans="8:8">
      <c r="H1180"/>
    </row>
    <row r="1181" spans="8:8">
      <c r="H1181"/>
    </row>
    <row r="1182" spans="8:8">
      <c r="H1182"/>
    </row>
    <row r="1183" spans="8:8">
      <c r="H1183"/>
    </row>
    <row r="1184" spans="8:8">
      <c r="H1184"/>
    </row>
    <row r="1185" spans="8:8">
      <c r="H1185"/>
    </row>
    <row r="1186" spans="8:8">
      <c r="H1186"/>
    </row>
    <row r="1187" spans="8:8">
      <c r="H1187"/>
    </row>
    <row r="1188" spans="8:8">
      <c r="H1188"/>
    </row>
    <row r="1189" spans="8:8">
      <c r="H1189"/>
    </row>
    <row r="1190" spans="8:8">
      <c r="H1190"/>
    </row>
    <row r="1191" spans="8:8">
      <c r="H1191"/>
    </row>
    <row r="1192" spans="8:8">
      <c r="H1192"/>
    </row>
    <row r="1193" spans="8:8">
      <c r="H1193"/>
    </row>
    <row r="1194" spans="8:8">
      <c r="H1194"/>
    </row>
    <row r="1195" spans="8:8">
      <c r="H1195"/>
    </row>
    <row r="1196" spans="8:8">
      <c r="H1196"/>
    </row>
    <row r="1197" spans="8:8">
      <c r="H1197"/>
    </row>
    <row r="1198" spans="8:8">
      <c r="H1198"/>
    </row>
    <row r="1199" spans="8:8">
      <c r="H1199"/>
    </row>
    <row r="1200" spans="8:8">
      <c r="H1200"/>
    </row>
    <row r="1201" spans="8:8">
      <c r="H1201"/>
    </row>
    <row r="1202" spans="8:8">
      <c r="H1202"/>
    </row>
    <row r="1203" spans="8:8">
      <c r="H1203"/>
    </row>
    <row r="1204" spans="8:8">
      <c r="H1204"/>
    </row>
    <row r="1205" spans="8:8">
      <c r="H1205"/>
    </row>
    <row r="1206" spans="8:8">
      <c r="H1206"/>
    </row>
    <row r="1207" spans="8:8">
      <c r="H1207"/>
    </row>
    <row r="1208" spans="8:8">
      <c r="H1208"/>
    </row>
    <row r="1209" spans="8:8">
      <c r="H1209"/>
    </row>
    <row r="1210" spans="8:8">
      <c r="H1210"/>
    </row>
    <row r="1211" spans="8:8">
      <c r="H1211"/>
    </row>
    <row r="1212" spans="8:8">
      <c r="H1212"/>
    </row>
    <row r="1213" spans="8:8">
      <c r="H1213"/>
    </row>
    <row r="1214" spans="8:8">
      <c r="H1214"/>
    </row>
    <row r="1215" spans="8:8">
      <c r="H1215"/>
    </row>
    <row r="1216" spans="8:8">
      <c r="H1216"/>
    </row>
    <row r="1217" spans="8:8">
      <c r="H1217"/>
    </row>
    <row r="1218" spans="8:8">
      <c r="H1218"/>
    </row>
    <row r="1219" spans="8:8">
      <c r="H1219"/>
    </row>
    <row r="1220" spans="8:8">
      <c r="H1220"/>
    </row>
    <row r="1221" spans="8:8">
      <c r="H1221"/>
    </row>
    <row r="1222" spans="8:8">
      <c r="H1222"/>
    </row>
    <row r="1223" spans="8:8">
      <c r="H1223"/>
    </row>
    <row r="1224" spans="8:8">
      <c r="H1224"/>
    </row>
    <row r="1225" spans="8:8">
      <c r="H1225"/>
    </row>
    <row r="1226" spans="8:8">
      <c r="H1226"/>
    </row>
    <row r="1227" spans="8:8">
      <c r="H1227"/>
    </row>
    <row r="1228" spans="8:8">
      <c r="H1228"/>
    </row>
    <row r="1229" spans="8:8">
      <c r="H1229"/>
    </row>
    <row r="1230" spans="8:8">
      <c r="H1230"/>
    </row>
    <row r="1231" spans="8:8">
      <c r="H1231"/>
    </row>
    <row r="1232" spans="8:8">
      <c r="H1232"/>
    </row>
    <row r="1233" spans="8:8">
      <c r="H1233"/>
    </row>
    <row r="1234" spans="8:8">
      <c r="H1234"/>
    </row>
    <row r="1235" spans="8:8">
      <c r="H1235"/>
    </row>
    <row r="1236" spans="8:8">
      <c r="H1236"/>
    </row>
    <row r="1237" spans="8:8">
      <c r="H1237"/>
    </row>
    <row r="1238" spans="8:8">
      <c r="H1238"/>
    </row>
    <row r="1239" spans="8:8">
      <c r="H1239"/>
    </row>
    <row r="1240" spans="8:8">
      <c r="H1240"/>
    </row>
    <row r="1241" spans="8:8">
      <c r="H1241"/>
    </row>
    <row r="1242" spans="8:8">
      <c r="H1242"/>
    </row>
    <row r="1243" spans="8:8">
      <c r="H1243"/>
    </row>
    <row r="1244" spans="8:8">
      <c r="H1244"/>
    </row>
    <row r="1245" spans="8:8">
      <c r="H1245"/>
    </row>
    <row r="1246" spans="8:8">
      <c r="H1246"/>
    </row>
    <row r="1247" spans="8:8">
      <c r="H1247"/>
    </row>
    <row r="1248" spans="8:8">
      <c r="H1248"/>
    </row>
    <row r="1249" spans="8:8">
      <c r="H1249"/>
    </row>
    <row r="1250" spans="8:8">
      <c r="H1250"/>
    </row>
    <row r="1251" spans="8:8">
      <c r="H1251"/>
    </row>
    <row r="1252" spans="8:8">
      <c r="H1252"/>
    </row>
    <row r="1253" spans="8:8">
      <c r="H1253"/>
    </row>
    <row r="1254" spans="8:8">
      <c r="H1254"/>
    </row>
    <row r="1255" spans="8:8">
      <c r="H1255"/>
    </row>
    <row r="1256" spans="8:8">
      <c r="H1256"/>
    </row>
    <row r="1257" spans="8:8">
      <c r="H1257"/>
    </row>
    <row r="1258" spans="8:8">
      <c r="H1258"/>
    </row>
    <row r="1259" spans="8:8">
      <c r="H1259"/>
    </row>
    <row r="1260" spans="8:8">
      <c r="H1260"/>
    </row>
    <row r="1261" spans="8:8">
      <c r="H1261"/>
    </row>
    <row r="1262" spans="8:8">
      <c r="H1262"/>
    </row>
    <row r="1263" spans="8:8">
      <c r="H1263"/>
    </row>
    <row r="1264" spans="8:8">
      <c r="H1264"/>
    </row>
    <row r="1265" spans="8:8">
      <c r="H1265"/>
    </row>
    <row r="1266" spans="8:8">
      <c r="H1266"/>
    </row>
    <row r="1267" spans="8:8">
      <c r="H1267"/>
    </row>
    <row r="1268" spans="8:8">
      <c r="H1268"/>
    </row>
    <row r="1269" spans="8:8">
      <c r="H1269"/>
    </row>
    <row r="1270" spans="8:8">
      <c r="H1270"/>
    </row>
    <row r="1271" spans="8:8">
      <c r="H1271"/>
    </row>
    <row r="1272" spans="8:8">
      <c r="H1272"/>
    </row>
    <row r="1273" spans="8:8">
      <c r="H1273"/>
    </row>
    <row r="1274" spans="8:8">
      <c r="H1274"/>
    </row>
    <row r="1275" spans="8:8">
      <c r="H1275"/>
    </row>
    <row r="1276" spans="8:8">
      <c r="H1276"/>
    </row>
    <row r="1277" spans="8:8">
      <c r="H1277"/>
    </row>
    <row r="1278" spans="8:8">
      <c r="H1278"/>
    </row>
    <row r="1279" spans="8:8">
      <c r="H1279"/>
    </row>
    <row r="1280" spans="8:8">
      <c r="H1280"/>
    </row>
    <row r="1281" spans="8:8">
      <c r="H1281"/>
    </row>
    <row r="1282" spans="8:8">
      <c r="H1282"/>
    </row>
    <row r="1283" spans="8:8">
      <c r="H1283"/>
    </row>
    <row r="1284" spans="8:8">
      <c r="H1284"/>
    </row>
    <row r="1285" spans="8:8">
      <c r="H1285"/>
    </row>
    <row r="1286" spans="8:8">
      <c r="H1286"/>
    </row>
    <row r="1287" spans="8:8">
      <c r="H1287"/>
    </row>
    <row r="1288" spans="8:8">
      <c r="H1288"/>
    </row>
    <row r="1289" spans="8:8">
      <c r="H1289"/>
    </row>
    <row r="1290" spans="8:8">
      <c r="H1290"/>
    </row>
    <row r="1291" spans="8:8">
      <c r="H1291"/>
    </row>
    <row r="1292" spans="8:8">
      <c r="H1292"/>
    </row>
    <row r="1293" spans="8:8">
      <c r="H1293"/>
    </row>
    <row r="1294" spans="8:8">
      <c r="H1294"/>
    </row>
    <row r="1295" spans="8:8">
      <c r="H1295"/>
    </row>
    <row r="1296" spans="8:8">
      <c r="H1296"/>
    </row>
    <row r="1297" spans="8:8">
      <c r="H1297"/>
    </row>
    <row r="1298" spans="8:8">
      <c r="H1298"/>
    </row>
    <row r="1299" spans="8:8">
      <c r="H1299"/>
    </row>
    <row r="1300" spans="8:8">
      <c r="H1300"/>
    </row>
    <row r="1301" spans="8:8">
      <c r="H1301"/>
    </row>
    <row r="1302" spans="8:8">
      <c r="H1302"/>
    </row>
    <row r="1303" spans="8:8">
      <c r="H1303"/>
    </row>
    <row r="1304" spans="8:8">
      <c r="H1304"/>
    </row>
    <row r="1305" spans="8:8">
      <c r="H1305"/>
    </row>
    <row r="1306" spans="8:8">
      <c r="H1306"/>
    </row>
    <row r="1307" spans="8:8">
      <c r="H1307"/>
    </row>
    <row r="1308" spans="8:8">
      <c r="H1308"/>
    </row>
    <row r="1309" spans="8:8">
      <c r="H1309"/>
    </row>
    <row r="1310" spans="8:8">
      <c r="H1310"/>
    </row>
    <row r="1311" spans="8:8">
      <c r="H1311"/>
    </row>
    <row r="1312" spans="8:8">
      <c r="H1312"/>
    </row>
    <row r="1313" spans="8:8">
      <c r="H1313"/>
    </row>
    <row r="1314" spans="8:8">
      <c r="H1314"/>
    </row>
    <row r="1315" spans="8:8">
      <c r="H1315"/>
    </row>
    <row r="1316" spans="8:8">
      <c r="H1316"/>
    </row>
    <row r="1317" spans="8:8">
      <c r="H1317"/>
    </row>
    <row r="1318" spans="8:8">
      <c r="H1318"/>
    </row>
    <row r="1319" spans="8:8">
      <c r="H1319"/>
    </row>
    <row r="1320" spans="8:8">
      <c r="H1320"/>
    </row>
    <row r="1321" spans="8:8">
      <c r="H1321"/>
    </row>
    <row r="1322" spans="8:8">
      <c r="H1322"/>
    </row>
    <row r="1323" spans="8:8">
      <c r="H1323"/>
    </row>
    <row r="1324" spans="8:8">
      <c r="H1324"/>
    </row>
    <row r="1325" spans="8:8">
      <c r="H1325"/>
    </row>
    <row r="1326" spans="8:8">
      <c r="H1326"/>
    </row>
    <row r="1327" spans="8:8">
      <c r="H1327"/>
    </row>
    <row r="1328" spans="8:8">
      <c r="H1328"/>
    </row>
    <row r="1329" spans="8:8">
      <c r="H1329"/>
    </row>
    <row r="1330" spans="8:8">
      <c r="H1330"/>
    </row>
    <row r="1331" spans="8:8">
      <c r="H1331"/>
    </row>
    <row r="1332" spans="8:8">
      <c r="H1332"/>
    </row>
    <row r="1333" spans="8:8">
      <c r="H1333"/>
    </row>
    <row r="1334" spans="8:8">
      <c r="H1334"/>
    </row>
    <row r="1335" spans="8:8">
      <c r="H1335"/>
    </row>
    <row r="1336" spans="8:8">
      <c r="H1336"/>
    </row>
    <row r="1337" spans="8:8">
      <c r="H1337"/>
    </row>
    <row r="1338" spans="8:8">
      <c r="H1338"/>
    </row>
    <row r="1339" spans="8:8">
      <c r="H1339"/>
    </row>
    <row r="1340" spans="8:8">
      <c r="H1340"/>
    </row>
    <row r="1341" spans="8:8">
      <c r="H1341"/>
    </row>
    <row r="1342" spans="8:8">
      <c r="H1342"/>
    </row>
    <row r="1343" spans="8:8">
      <c r="H1343"/>
    </row>
    <row r="1344" spans="8:8">
      <c r="H1344"/>
    </row>
    <row r="1345" spans="8:8">
      <c r="H1345"/>
    </row>
    <row r="1346" spans="8:8">
      <c r="H1346"/>
    </row>
    <row r="1347" spans="8:8">
      <c r="H1347"/>
    </row>
    <row r="1348" spans="8:8">
      <c r="H1348"/>
    </row>
    <row r="1349" spans="8:8">
      <c r="H1349"/>
    </row>
    <row r="1350" spans="8:8">
      <c r="H1350"/>
    </row>
    <row r="1351" spans="8:8">
      <c r="H1351"/>
    </row>
    <row r="1352" spans="8:8">
      <c r="H1352"/>
    </row>
    <row r="1353" spans="8:8">
      <c r="H1353"/>
    </row>
    <row r="1354" spans="8:8">
      <c r="H1354"/>
    </row>
    <row r="1355" spans="8:8">
      <c r="H1355"/>
    </row>
    <row r="1356" spans="8:8">
      <c r="H1356"/>
    </row>
    <row r="1357" spans="8:8">
      <c r="H1357"/>
    </row>
    <row r="1358" spans="8:8">
      <c r="H1358"/>
    </row>
    <row r="1359" spans="8:8">
      <c r="H1359"/>
    </row>
    <row r="1360" spans="8:8">
      <c r="H1360"/>
    </row>
    <row r="1361" spans="8:8">
      <c r="H1361"/>
    </row>
    <row r="1362" spans="8:8">
      <c r="H1362"/>
    </row>
    <row r="1363" spans="8:8">
      <c r="H1363"/>
    </row>
    <row r="1364" spans="8:8">
      <c r="H1364"/>
    </row>
    <row r="1365" spans="8:8">
      <c r="H1365"/>
    </row>
    <row r="1366" spans="8:8">
      <c r="H1366"/>
    </row>
    <row r="1367" spans="8:8">
      <c r="H1367"/>
    </row>
    <row r="1368" spans="8:8">
      <c r="H1368"/>
    </row>
    <row r="1369" spans="8:8">
      <c r="H1369"/>
    </row>
    <row r="1370" spans="8:8">
      <c r="H1370"/>
    </row>
    <row r="1371" spans="8:8">
      <c r="H1371"/>
    </row>
    <row r="1372" spans="8:8">
      <c r="H1372"/>
    </row>
    <row r="1373" spans="8:8">
      <c r="H1373"/>
    </row>
    <row r="1374" spans="8:8">
      <c r="H1374"/>
    </row>
    <row r="1375" spans="8:8">
      <c r="H1375"/>
    </row>
    <row r="1376" spans="8:8">
      <c r="H1376"/>
    </row>
    <row r="1377" spans="8:8">
      <c r="H1377"/>
    </row>
    <row r="1378" spans="8:8">
      <c r="H1378"/>
    </row>
    <row r="1379" spans="8:8">
      <c r="H1379"/>
    </row>
    <row r="1380" spans="8:8">
      <c r="H1380"/>
    </row>
    <row r="1381" spans="8:8">
      <c r="H1381"/>
    </row>
    <row r="1382" spans="8:8">
      <c r="H1382"/>
    </row>
    <row r="1383" spans="8:8">
      <c r="H1383"/>
    </row>
    <row r="1384" spans="8:8">
      <c r="H1384"/>
    </row>
    <row r="1385" spans="8:8">
      <c r="H1385"/>
    </row>
    <row r="1386" spans="8:8">
      <c r="H1386"/>
    </row>
    <row r="1387" spans="8:8">
      <c r="H1387"/>
    </row>
    <row r="1388" spans="8:8">
      <c r="H1388"/>
    </row>
    <row r="1389" spans="8:8">
      <c r="H1389"/>
    </row>
    <row r="1390" spans="8:8">
      <c r="H1390"/>
    </row>
    <row r="1391" spans="8:8">
      <c r="H1391"/>
    </row>
    <row r="1392" spans="8:8">
      <c r="H1392"/>
    </row>
    <row r="1393" spans="8:8">
      <c r="H1393"/>
    </row>
    <row r="1394" spans="8:8">
      <c r="H1394"/>
    </row>
    <row r="1395" spans="8:8">
      <c r="H1395"/>
    </row>
    <row r="1396" spans="8:8">
      <c r="H1396"/>
    </row>
    <row r="1397" spans="8:8">
      <c r="H1397"/>
    </row>
    <row r="1398" spans="8:8">
      <c r="H1398"/>
    </row>
    <row r="1399" spans="8:8">
      <c r="H1399"/>
    </row>
    <row r="1400" spans="8:8">
      <c r="H1400"/>
    </row>
    <row r="1401" spans="8:8">
      <c r="H1401"/>
    </row>
    <row r="1402" spans="8:8">
      <c r="H1402"/>
    </row>
    <row r="1403" spans="8:8">
      <c r="H1403"/>
    </row>
    <row r="1404" spans="8:8">
      <c r="H1404"/>
    </row>
    <row r="1405" spans="8:8">
      <c r="H1405"/>
    </row>
    <row r="1406" spans="8:8">
      <c r="H1406"/>
    </row>
    <row r="1407" spans="8:8">
      <c r="H1407"/>
    </row>
    <row r="1408" spans="8:8">
      <c r="H1408"/>
    </row>
    <row r="1409" spans="8:8">
      <c r="H1409"/>
    </row>
    <row r="1410" spans="8:8">
      <c r="H1410"/>
    </row>
    <row r="1411" spans="8:8">
      <c r="H1411"/>
    </row>
    <row r="1412" spans="8:8">
      <c r="H1412"/>
    </row>
    <row r="1413" spans="8:8">
      <c r="H1413"/>
    </row>
    <row r="1414" spans="8:8">
      <c r="H1414"/>
    </row>
    <row r="1415" spans="8:8">
      <c r="H1415"/>
    </row>
    <row r="1416" spans="8:8">
      <c r="H1416"/>
    </row>
    <row r="1417" spans="8:8">
      <c r="H1417"/>
    </row>
    <row r="1418" spans="8:8">
      <c r="H1418"/>
    </row>
    <row r="1419" spans="8:8">
      <c r="H1419"/>
    </row>
    <row r="1420" spans="8:8">
      <c r="H1420"/>
    </row>
    <row r="1421" spans="8:8">
      <c r="H1421"/>
    </row>
    <row r="1422" spans="8:8">
      <c r="H1422"/>
    </row>
    <row r="1423" spans="8:8">
      <c r="H1423"/>
    </row>
    <row r="1424" spans="8:8">
      <c r="H1424"/>
    </row>
    <row r="1425" spans="8:8">
      <c r="H1425"/>
    </row>
    <row r="1426" spans="8:8">
      <c r="H1426"/>
    </row>
    <row r="1427" spans="8:8">
      <c r="H1427"/>
    </row>
    <row r="1428" spans="8:8">
      <c r="H1428"/>
    </row>
    <row r="1429" spans="8:8">
      <c r="H1429"/>
    </row>
    <row r="1430" spans="8:8">
      <c r="H1430"/>
    </row>
    <row r="1431" spans="8:8">
      <c r="H1431"/>
    </row>
    <row r="1432" spans="8:8">
      <c r="H1432"/>
    </row>
    <row r="1433" spans="8:8">
      <c r="H1433"/>
    </row>
    <row r="1434" spans="8:8">
      <c r="H1434"/>
    </row>
    <row r="1435" spans="8:8">
      <c r="H1435"/>
    </row>
    <row r="1436" spans="8:8">
      <c r="H1436"/>
    </row>
    <row r="1437" spans="8:8">
      <c r="H1437"/>
    </row>
    <row r="1438" spans="8:8">
      <c r="H1438"/>
    </row>
    <row r="1439" spans="8:8">
      <c r="H1439"/>
    </row>
    <row r="1440" spans="8:8">
      <c r="H1440"/>
    </row>
    <row r="1441" spans="8:8">
      <c r="H1441"/>
    </row>
    <row r="1442" spans="8:8">
      <c r="H1442"/>
    </row>
    <row r="1443" spans="8:8">
      <c r="H1443"/>
    </row>
    <row r="1444" spans="8:8">
      <c r="H1444"/>
    </row>
    <row r="1445" spans="8:8">
      <c r="H1445"/>
    </row>
    <row r="1446" spans="8:8">
      <c r="H1446"/>
    </row>
    <row r="1447" spans="8:8">
      <c r="H1447"/>
    </row>
    <row r="1448" spans="8:8">
      <c r="H1448"/>
    </row>
    <row r="1449" spans="8:8">
      <c r="H1449"/>
    </row>
    <row r="1450" spans="8:8">
      <c r="H1450"/>
    </row>
    <row r="1451" spans="8:8">
      <c r="H1451"/>
    </row>
    <row r="1452" spans="8:8">
      <c r="H1452"/>
    </row>
    <row r="1453" spans="8:8">
      <c r="H1453"/>
    </row>
    <row r="1454" spans="8:8">
      <c r="H1454"/>
    </row>
    <row r="1455" spans="8:8">
      <c r="H1455"/>
    </row>
    <row r="1456" spans="8:8">
      <c r="H1456"/>
    </row>
    <row r="1457" spans="8:8">
      <c r="H1457"/>
    </row>
    <row r="1458" spans="8:8">
      <c r="H1458"/>
    </row>
    <row r="1459" spans="8:8">
      <c r="H1459"/>
    </row>
    <row r="1460" spans="8:8">
      <c r="H1460"/>
    </row>
    <row r="1461" spans="8:8">
      <c r="H1461"/>
    </row>
    <row r="1462" spans="8:8">
      <c r="H1462"/>
    </row>
    <row r="1463" spans="8:8">
      <c r="H1463"/>
    </row>
    <row r="1464" spans="8:8">
      <c r="H1464"/>
    </row>
    <row r="1465" spans="8:8">
      <c r="H1465"/>
    </row>
    <row r="1466" spans="8:8">
      <c r="H1466"/>
    </row>
    <row r="1467" spans="8:8">
      <c r="H1467"/>
    </row>
    <row r="1468" spans="8:8">
      <c r="H1468"/>
    </row>
    <row r="1469" spans="8:8">
      <c r="H1469"/>
    </row>
    <row r="1470" spans="8:8">
      <c r="H1470"/>
    </row>
    <row r="1471" spans="8:8">
      <c r="H1471"/>
    </row>
    <row r="1472" spans="8:8">
      <c r="H1472"/>
    </row>
    <row r="1473" spans="8:8">
      <c r="H1473"/>
    </row>
    <row r="1474" spans="8:8">
      <c r="H1474"/>
    </row>
    <row r="1475" spans="8:8">
      <c r="H1475"/>
    </row>
    <row r="1476" spans="8:8">
      <c r="H1476"/>
    </row>
    <row r="1477" spans="8:8">
      <c r="H1477"/>
    </row>
    <row r="1478" spans="8:8">
      <c r="H1478"/>
    </row>
    <row r="1479" spans="8:8">
      <c r="H1479"/>
    </row>
    <row r="1480" spans="8:8">
      <c r="H1480"/>
    </row>
    <row r="1481" spans="8:8">
      <c r="H1481"/>
    </row>
    <row r="1482" spans="8:8">
      <c r="H1482"/>
    </row>
    <row r="1483" spans="8:8">
      <c r="H1483"/>
    </row>
    <row r="1484" spans="8:8">
      <c r="H1484"/>
    </row>
    <row r="1485" spans="8:8">
      <c r="H1485"/>
    </row>
    <row r="1486" spans="8:8">
      <c r="H1486"/>
    </row>
    <row r="1487" spans="8:8">
      <c r="H1487"/>
    </row>
    <row r="1488" spans="8:8">
      <c r="H1488"/>
    </row>
    <row r="1489" spans="8:8">
      <c r="H1489"/>
    </row>
    <row r="1490" spans="8:8">
      <c r="H1490"/>
    </row>
    <row r="1491" spans="8:8">
      <c r="H1491"/>
    </row>
    <row r="1492" spans="8:8">
      <c r="H1492"/>
    </row>
    <row r="1493" spans="8:8">
      <c r="H1493"/>
    </row>
    <row r="1494" spans="8:8">
      <c r="H1494"/>
    </row>
    <row r="1495" spans="8:8">
      <c r="H1495"/>
    </row>
    <row r="1496" spans="8:8">
      <c r="H1496"/>
    </row>
    <row r="1497" spans="8:8">
      <c r="H1497"/>
    </row>
    <row r="1498" spans="8:8">
      <c r="H1498"/>
    </row>
    <row r="1499" spans="8:8">
      <c r="H1499"/>
    </row>
    <row r="1500" spans="8:8">
      <c r="H1500"/>
    </row>
    <row r="1501" spans="8:8">
      <c r="H1501"/>
    </row>
    <row r="1502" spans="8:8">
      <c r="H1502"/>
    </row>
    <row r="1503" spans="8:8">
      <c r="H1503"/>
    </row>
    <row r="1504" spans="8:8">
      <c r="H1504"/>
    </row>
    <row r="1505" spans="8:8">
      <c r="H1505"/>
    </row>
    <row r="1506" spans="8:8">
      <c r="H1506"/>
    </row>
    <row r="1507" spans="8:8">
      <c r="H1507"/>
    </row>
    <row r="1508" spans="8:8">
      <c r="H1508"/>
    </row>
    <row r="1509" spans="8:8">
      <c r="H1509"/>
    </row>
    <row r="1510" spans="8:8">
      <c r="H1510"/>
    </row>
    <row r="1511" spans="8:8">
      <c r="H1511"/>
    </row>
    <row r="1512" spans="8:8">
      <c r="H1512"/>
    </row>
    <row r="1513" spans="8:8">
      <c r="H1513"/>
    </row>
    <row r="1514" spans="8:8">
      <c r="H1514"/>
    </row>
    <row r="1515" spans="8:8">
      <c r="H1515"/>
    </row>
    <row r="1516" spans="8:8">
      <c r="H1516"/>
    </row>
    <row r="1517" spans="8:8">
      <c r="H1517"/>
    </row>
    <row r="1518" spans="8:8">
      <c r="H1518"/>
    </row>
    <row r="1519" spans="8:8">
      <c r="H1519"/>
    </row>
    <row r="1520" spans="8:8">
      <c r="H1520"/>
    </row>
    <row r="1521" spans="8:8">
      <c r="H1521"/>
    </row>
    <row r="1522" spans="8:8">
      <c r="H1522"/>
    </row>
    <row r="1523" spans="8:8">
      <c r="H1523"/>
    </row>
    <row r="1524" spans="8:8">
      <c r="H1524"/>
    </row>
    <row r="1525" spans="8:8">
      <c r="H1525"/>
    </row>
    <row r="1526" spans="8:8">
      <c r="H1526"/>
    </row>
    <row r="1527" spans="8:8">
      <c r="H1527"/>
    </row>
    <row r="1528" spans="8:8">
      <c r="H1528"/>
    </row>
    <row r="1529" spans="8:8">
      <c r="H1529"/>
    </row>
    <row r="1530" spans="8:8">
      <c r="H1530"/>
    </row>
    <row r="1531" spans="8:8">
      <c r="H1531"/>
    </row>
    <row r="1532" spans="8:8">
      <c r="H1532"/>
    </row>
    <row r="1533" spans="8:8">
      <c r="H1533"/>
    </row>
    <row r="1534" spans="8:8">
      <c r="H1534"/>
    </row>
    <row r="1535" spans="8:8">
      <c r="H1535"/>
    </row>
    <row r="1536" spans="8:8">
      <c r="H1536"/>
    </row>
    <row r="1537" spans="8:8">
      <c r="H1537"/>
    </row>
    <row r="1538" spans="8:8">
      <c r="H1538"/>
    </row>
    <row r="1539" spans="8:8">
      <c r="H1539"/>
    </row>
    <row r="1540" spans="8:8">
      <c r="H1540"/>
    </row>
    <row r="1541" spans="8:8">
      <c r="H1541"/>
    </row>
    <row r="1542" spans="8:8">
      <c r="H1542"/>
    </row>
    <row r="1543" spans="8:8">
      <c r="H1543"/>
    </row>
    <row r="1544" spans="8:8">
      <c r="H1544"/>
    </row>
    <row r="1545" spans="8:8">
      <c r="H1545"/>
    </row>
    <row r="1546" spans="8:8">
      <c r="H1546"/>
    </row>
    <row r="1547" spans="8:8">
      <c r="H1547"/>
    </row>
    <row r="1548" spans="8:8">
      <c r="H1548"/>
    </row>
    <row r="1549" spans="8:8">
      <c r="H1549"/>
    </row>
    <row r="1550" spans="8:8">
      <c r="H1550"/>
    </row>
    <row r="1551" spans="8:8">
      <c r="H1551"/>
    </row>
    <row r="1552" spans="8:8">
      <c r="H1552"/>
    </row>
    <row r="1553" spans="8:8">
      <c r="H1553"/>
    </row>
    <row r="1554" spans="8:8">
      <c r="H1554"/>
    </row>
    <row r="1555" spans="8:8">
      <c r="H1555"/>
    </row>
    <row r="1556" spans="8:8">
      <c r="H1556"/>
    </row>
    <row r="1557" spans="8:8">
      <c r="H1557"/>
    </row>
    <row r="1558" spans="8:8">
      <c r="H1558"/>
    </row>
    <row r="1559" spans="8:8">
      <c r="H1559"/>
    </row>
    <row r="1560" spans="8:8">
      <c r="H1560"/>
    </row>
    <row r="1561" spans="8:8">
      <c r="H1561"/>
    </row>
    <row r="1562" spans="8:8">
      <c r="H1562"/>
    </row>
    <row r="1563" spans="8:8">
      <c r="H1563"/>
    </row>
    <row r="1564" spans="8:8">
      <c r="H1564"/>
    </row>
    <row r="1565" spans="8:8">
      <c r="H1565"/>
    </row>
    <row r="1566" spans="8:8">
      <c r="H1566"/>
    </row>
    <row r="1567" spans="8:8">
      <c r="H1567"/>
    </row>
    <row r="1568" spans="8:8">
      <c r="H1568"/>
    </row>
    <row r="1569" spans="8:8">
      <c r="H1569"/>
    </row>
    <row r="1570" spans="8:8">
      <c r="H1570"/>
    </row>
    <row r="1571" spans="8:8">
      <c r="H1571"/>
    </row>
    <row r="1572" spans="8:8">
      <c r="H1572"/>
    </row>
    <row r="1573" spans="8:8">
      <c r="H1573"/>
    </row>
    <row r="1574" spans="8:8">
      <c r="H1574"/>
    </row>
    <row r="1575" spans="8:8">
      <c r="H1575"/>
    </row>
    <row r="1576" spans="8:8">
      <c r="H1576"/>
    </row>
    <row r="1577" spans="8:8">
      <c r="H1577"/>
    </row>
    <row r="1578" spans="8:8">
      <c r="H1578"/>
    </row>
    <row r="1579" spans="8:8">
      <c r="H1579"/>
    </row>
    <row r="1580" spans="8:8">
      <c r="H1580"/>
    </row>
    <row r="1581" spans="8:8">
      <c r="H1581"/>
    </row>
    <row r="1582" spans="8:8">
      <c r="H1582"/>
    </row>
    <row r="1583" spans="8:8">
      <c r="H1583"/>
    </row>
    <row r="1584" spans="8:8">
      <c r="H1584"/>
    </row>
    <row r="1585" spans="8:8">
      <c r="H1585"/>
    </row>
    <row r="1586" spans="8:8">
      <c r="H1586"/>
    </row>
    <row r="1587" spans="8:8">
      <c r="H1587"/>
    </row>
    <row r="1588" spans="8:8">
      <c r="H1588"/>
    </row>
    <row r="1589" spans="8:8">
      <c r="H1589"/>
    </row>
    <row r="1590" spans="8:8">
      <c r="H1590"/>
    </row>
    <row r="1591" spans="8:8">
      <c r="H1591"/>
    </row>
    <row r="1592" spans="8:8">
      <c r="H1592"/>
    </row>
    <row r="1593" spans="8:8">
      <c r="H1593"/>
    </row>
    <row r="1594" spans="8:8">
      <c r="H1594"/>
    </row>
    <row r="1595" spans="8:8">
      <c r="H1595"/>
    </row>
    <row r="1596" spans="8:8">
      <c r="H1596"/>
    </row>
    <row r="1597" spans="8:8">
      <c r="H1597"/>
    </row>
    <row r="1598" spans="8:8">
      <c r="H1598"/>
    </row>
    <row r="1599" spans="8:8">
      <c r="H1599"/>
    </row>
    <row r="1600" spans="8:8">
      <c r="H1600"/>
    </row>
    <row r="1601" spans="8:8">
      <c r="H1601"/>
    </row>
    <row r="1602" spans="8:8">
      <c r="H1602"/>
    </row>
    <row r="1603" spans="8:8">
      <c r="H1603"/>
    </row>
    <row r="1604" spans="8:8">
      <c r="H1604"/>
    </row>
    <row r="1605" spans="8:8">
      <c r="H1605"/>
    </row>
    <row r="1606" spans="8:8">
      <c r="H1606"/>
    </row>
    <row r="1607" spans="8:8">
      <c r="H1607"/>
    </row>
    <row r="1608" spans="8:8">
      <c r="H1608"/>
    </row>
    <row r="1609" spans="8:8">
      <c r="H1609"/>
    </row>
    <row r="1610" spans="8:8">
      <c r="H1610"/>
    </row>
    <row r="1611" spans="8:8">
      <c r="H1611"/>
    </row>
    <row r="1612" spans="8:8">
      <c r="H1612"/>
    </row>
    <row r="1613" spans="8:8">
      <c r="H1613"/>
    </row>
    <row r="1614" spans="8:8">
      <c r="H1614"/>
    </row>
    <row r="1615" spans="8:8">
      <c r="H1615"/>
    </row>
    <row r="1616" spans="8:8">
      <c r="H1616"/>
    </row>
    <row r="1617" spans="8:8">
      <c r="H1617"/>
    </row>
    <row r="1618" spans="8:8">
      <c r="H1618"/>
    </row>
    <row r="1619" spans="8:8">
      <c r="H1619"/>
    </row>
    <row r="1620" spans="8:8">
      <c r="H1620"/>
    </row>
    <row r="1621" spans="8:8">
      <c r="H1621"/>
    </row>
    <row r="1622" spans="8:8">
      <c r="H1622"/>
    </row>
    <row r="1623" spans="8:8">
      <c r="H1623"/>
    </row>
    <row r="1624" spans="8:8">
      <c r="H1624"/>
    </row>
    <row r="1625" spans="8:8">
      <c r="H1625"/>
    </row>
    <row r="1626" spans="8:8">
      <c r="H1626"/>
    </row>
    <row r="1627" spans="8:8">
      <c r="H1627"/>
    </row>
    <row r="1628" spans="8:8">
      <c r="H1628"/>
    </row>
    <row r="1629" spans="8:8">
      <c r="H1629"/>
    </row>
    <row r="1630" spans="8:8">
      <c r="H1630"/>
    </row>
    <row r="1631" spans="8:8">
      <c r="H1631"/>
    </row>
    <row r="1632" spans="8:8">
      <c r="H1632"/>
    </row>
    <row r="1633" spans="8:8">
      <c r="H1633"/>
    </row>
    <row r="1634" spans="8:8">
      <c r="H1634"/>
    </row>
    <row r="1635" spans="8:8">
      <c r="H1635"/>
    </row>
    <row r="1636" spans="8:8">
      <c r="H1636"/>
    </row>
    <row r="1637" spans="8:8">
      <c r="H1637"/>
    </row>
    <row r="1638" spans="8:8">
      <c r="H1638"/>
    </row>
    <row r="1639" spans="8:8">
      <c r="H1639"/>
    </row>
    <row r="1640" spans="8:8">
      <c r="H1640"/>
    </row>
    <row r="1641" spans="8:8">
      <c r="H1641"/>
    </row>
    <row r="1642" spans="8:8">
      <c r="H1642"/>
    </row>
    <row r="1643" spans="8:8">
      <c r="H1643"/>
    </row>
    <row r="1644" spans="8:8">
      <c r="H1644"/>
    </row>
    <row r="1645" spans="8:8">
      <c r="H1645"/>
    </row>
    <row r="1646" spans="8:8">
      <c r="H1646"/>
    </row>
    <row r="1647" spans="8:8">
      <c r="H1647"/>
    </row>
    <row r="1648" spans="8:8">
      <c r="H1648"/>
    </row>
    <row r="1649" spans="8:8">
      <c r="H1649"/>
    </row>
    <row r="1650" spans="8:8">
      <c r="H1650"/>
    </row>
    <row r="1651" spans="8:8">
      <c r="H1651"/>
    </row>
    <row r="1652" spans="8:8">
      <c r="H1652"/>
    </row>
    <row r="1653" spans="8:8">
      <c r="H1653"/>
    </row>
    <row r="1654" spans="8:8">
      <c r="H1654"/>
    </row>
    <row r="1655" spans="8:8">
      <c r="H1655"/>
    </row>
    <row r="1656" spans="8:8">
      <c r="H1656"/>
    </row>
    <row r="1657" spans="8:8">
      <c r="H1657"/>
    </row>
    <row r="1658" spans="8:8">
      <c r="H1658"/>
    </row>
    <row r="1659" spans="8:8">
      <c r="H1659"/>
    </row>
    <row r="1660" spans="8:8">
      <c r="H1660"/>
    </row>
    <row r="1661" spans="8:8">
      <c r="H1661"/>
    </row>
    <row r="1662" spans="8:8">
      <c r="H1662"/>
    </row>
    <row r="1663" spans="8:8">
      <c r="H1663"/>
    </row>
    <row r="1664" spans="8:8">
      <c r="H1664"/>
    </row>
    <row r="1665" spans="8:8">
      <c r="H1665"/>
    </row>
    <row r="1666" spans="8:8">
      <c r="H1666"/>
    </row>
    <row r="1667" spans="8:8">
      <c r="H1667"/>
    </row>
    <row r="1668" spans="8:8">
      <c r="H1668"/>
    </row>
    <row r="1669" spans="8:8">
      <c r="H1669"/>
    </row>
    <row r="1670" spans="8:8">
      <c r="H1670"/>
    </row>
    <row r="1671" spans="8:8">
      <c r="H1671"/>
    </row>
    <row r="1672" spans="8:8">
      <c r="H1672"/>
    </row>
    <row r="1673" spans="8:8">
      <c r="H1673"/>
    </row>
    <row r="1674" spans="8:8">
      <c r="H1674"/>
    </row>
    <row r="1675" spans="8:8">
      <c r="H1675"/>
    </row>
    <row r="1676" spans="8:8">
      <c r="H1676"/>
    </row>
    <row r="1677" spans="8:8">
      <c r="H1677"/>
    </row>
    <row r="1678" spans="8:8">
      <c r="H1678"/>
    </row>
    <row r="1679" spans="8:8">
      <c r="H1679"/>
    </row>
    <row r="1680" spans="8:8">
      <c r="H1680"/>
    </row>
    <row r="1681" spans="8:8">
      <c r="H1681"/>
    </row>
    <row r="1682" spans="8:8">
      <c r="H1682"/>
    </row>
    <row r="1683" spans="8:8">
      <c r="H1683"/>
    </row>
    <row r="1684" spans="8:8">
      <c r="H1684"/>
    </row>
    <row r="1685" spans="8:8">
      <c r="H1685"/>
    </row>
    <row r="1686" spans="8:8">
      <c r="H1686"/>
    </row>
    <row r="1687" spans="8:8">
      <c r="H1687"/>
    </row>
    <row r="1688" spans="8:8">
      <c r="H1688"/>
    </row>
    <row r="1689" spans="8:8">
      <c r="H1689"/>
    </row>
    <row r="1690" spans="8:8">
      <c r="H1690"/>
    </row>
    <row r="1691" spans="8:8">
      <c r="H1691"/>
    </row>
    <row r="1692" spans="8:8">
      <c r="H1692"/>
    </row>
    <row r="1693" spans="8:8">
      <c r="H1693"/>
    </row>
    <row r="1694" spans="8:8">
      <c r="H1694"/>
    </row>
    <row r="1695" spans="8:8">
      <c r="H1695"/>
    </row>
    <row r="1696" spans="8:8">
      <c r="H1696"/>
    </row>
    <row r="1697" spans="8:8">
      <c r="H1697"/>
    </row>
    <row r="1698" spans="8:8">
      <c r="H1698"/>
    </row>
    <row r="1699" spans="8:8">
      <c r="H1699"/>
    </row>
    <row r="1700" spans="8:8">
      <c r="H1700"/>
    </row>
    <row r="1701" spans="8:8">
      <c r="H1701"/>
    </row>
    <row r="1702" spans="8:8">
      <c r="H1702"/>
    </row>
    <row r="1703" spans="8:8">
      <c r="H1703"/>
    </row>
    <row r="1704" spans="8:8">
      <c r="H1704"/>
    </row>
    <row r="1705" spans="8:8">
      <c r="H1705"/>
    </row>
    <row r="1706" spans="8:8">
      <c r="H1706"/>
    </row>
    <row r="1707" spans="8:8">
      <c r="H1707"/>
    </row>
    <row r="1708" spans="8:8">
      <c r="H1708"/>
    </row>
    <row r="1709" spans="8:8">
      <c r="H1709"/>
    </row>
    <row r="1710" spans="8:8">
      <c r="H1710"/>
    </row>
    <row r="1711" spans="8:8">
      <c r="H1711"/>
    </row>
    <row r="1712" spans="8:8">
      <c r="H1712"/>
    </row>
    <row r="1713" spans="8:8">
      <c r="H1713"/>
    </row>
    <row r="1714" spans="8:8">
      <c r="H1714"/>
    </row>
    <row r="1715" spans="8:8">
      <c r="H1715"/>
    </row>
    <row r="1716" spans="8:8">
      <c r="H1716"/>
    </row>
    <row r="1717" spans="8:8">
      <c r="H1717"/>
    </row>
    <row r="1718" spans="8:8">
      <c r="H1718"/>
    </row>
    <row r="1719" spans="8:8">
      <c r="H1719"/>
    </row>
    <row r="1720" spans="8:8">
      <c r="H1720"/>
    </row>
    <row r="1721" spans="8:8">
      <c r="H1721"/>
    </row>
    <row r="1722" spans="8:8">
      <c r="H1722"/>
    </row>
    <row r="1723" spans="8:8">
      <c r="H1723"/>
    </row>
    <row r="1724" spans="8:8">
      <c r="H1724"/>
    </row>
    <row r="1725" spans="8:8">
      <c r="H1725"/>
    </row>
    <row r="1726" spans="8:8">
      <c r="H1726"/>
    </row>
    <row r="1727" spans="8:8">
      <c r="H1727"/>
    </row>
    <row r="1728" spans="8:8">
      <c r="H1728"/>
    </row>
    <row r="1729" spans="8:8">
      <c r="H1729"/>
    </row>
    <row r="1730" spans="8:8">
      <c r="H1730"/>
    </row>
    <row r="1731" spans="8:8">
      <c r="H1731"/>
    </row>
    <row r="1732" spans="8:8">
      <c r="H1732"/>
    </row>
    <row r="1733" spans="8:8">
      <c r="H1733"/>
    </row>
    <row r="1734" spans="8:8">
      <c r="H1734"/>
    </row>
    <row r="1735" spans="8:8">
      <c r="H1735"/>
    </row>
    <row r="1736" spans="8:8">
      <c r="H1736"/>
    </row>
    <row r="1737" spans="8:8">
      <c r="H1737"/>
    </row>
    <row r="1738" spans="8:8">
      <c r="H1738"/>
    </row>
    <row r="1739" spans="8:8">
      <c r="H1739"/>
    </row>
    <row r="1740" spans="8:8">
      <c r="H1740"/>
    </row>
    <row r="1741" spans="8:8">
      <c r="H1741"/>
    </row>
    <row r="1742" spans="8:8">
      <c r="H1742"/>
    </row>
    <row r="1743" spans="8:8">
      <c r="H1743"/>
    </row>
    <row r="1744" spans="8:8">
      <c r="H1744"/>
    </row>
    <row r="1745" spans="8:8">
      <c r="H1745"/>
    </row>
    <row r="1746" spans="8:8">
      <c r="H1746"/>
    </row>
    <row r="1747" spans="8:8">
      <c r="H1747"/>
    </row>
    <row r="1748" spans="8:8">
      <c r="H1748"/>
    </row>
    <row r="1749" spans="8:8">
      <c r="H1749"/>
    </row>
    <row r="1750" spans="8:8">
      <c r="H1750"/>
    </row>
    <row r="1751" spans="8:8">
      <c r="H1751"/>
    </row>
    <row r="1752" spans="8:8">
      <c r="H1752"/>
    </row>
    <row r="1753" spans="8:8">
      <c r="H1753"/>
    </row>
    <row r="1754" spans="8:8">
      <c r="H1754"/>
    </row>
    <row r="1755" spans="8:8">
      <c r="H1755"/>
    </row>
    <row r="1756" spans="8:8">
      <c r="H1756"/>
    </row>
    <row r="1757" spans="8:8">
      <c r="H1757"/>
    </row>
    <row r="1758" spans="8:8">
      <c r="H1758"/>
    </row>
    <row r="1759" spans="8:8">
      <c r="H1759"/>
    </row>
    <row r="1760" spans="8:8">
      <c r="H1760"/>
    </row>
    <row r="1761" spans="8:8">
      <c r="H1761"/>
    </row>
    <row r="1762" spans="8:8">
      <c r="H1762"/>
    </row>
    <row r="1763" spans="8:8">
      <c r="H1763"/>
    </row>
    <row r="1764" spans="8:8">
      <c r="H1764"/>
    </row>
    <row r="1765" spans="8:8">
      <c r="H1765"/>
    </row>
    <row r="1766" spans="8:8">
      <c r="H1766"/>
    </row>
    <row r="1767" spans="8:8">
      <c r="H1767"/>
    </row>
    <row r="1768" spans="8:8">
      <c r="H1768"/>
    </row>
    <row r="1769" spans="8:8">
      <c r="H1769"/>
    </row>
    <row r="1770" spans="8:8">
      <c r="H1770"/>
    </row>
    <row r="1771" spans="8:8">
      <c r="H1771"/>
    </row>
    <row r="1772" spans="8:8">
      <c r="H1772"/>
    </row>
    <row r="1773" spans="8:8">
      <c r="H1773"/>
    </row>
    <row r="1774" spans="8:8">
      <c r="H1774"/>
    </row>
    <row r="1775" spans="8:8">
      <c r="H1775"/>
    </row>
    <row r="1776" spans="8:8">
      <c r="H1776"/>
    </row>
    <row r="1777" spans="8:8">
      <c r="H1777"/>
    </row>
    <row r="1778" spans="8:8">
      <c r="H1778"/>
    </row>
    <row r="1779" spans="8:8">
      <c r="H1779"/>
    </row>
    <row r="1780" spans="8:8">
      <c r="H1780"/>
    </row>
    <row r="1781" spans="8:8">
      <c r="H1781"/>
    </row>
    <row r="1782" spans="8:8">
      <c r="H1782"/>
    </row>
    <row r="1783" spans="8:8">
      <c r="H1783"/>
    </row>
    <row r="1784" spans="8:8">
      <c r="H1784"/>
    </row>
    <row r="1785" spans="8:8">
      <c r="H1785"/>
    </row>
    <row r="1786" spans="8:8">
      <c r="H1786"/>
    </row>
    <row r="1787" spans="8:8">
      <c r="H1787"/>
    </row>
    <row r="1788" spans="8:8">
      <c r="H1788"/>
    </row>
    <row r="1789" spans="8:8">
      <c r="H1789"/>
    </row>
    <row r="1790" spans="8:8">
      <c r="H1790"/>
    </row>
    <row r="1791" spans="8:8">
      <c r="H1791"/>
    </row>
    <row r="1792" spans="8:8">
      <c r="H1792"/>
    </row>
    <row r="1793" spans="8:8">
      <c r="H1793"/>
    </row>
    <row r="1794" spans="8:8">
      <c r="H1794"/>
    </row>
    <row r="1795" spans="8:8">
      <c r="H1795"/>
    </row>
    <row r="1796" spans="8:8">
      <c r="H1796"/>
    </row>
    <row r="1797" spans="8:8">
      <c r="H1797"/>
    </row>
    <row r="1798" spans="8:8">
      <c r="H1798"/>
    </row>
    <row r="1799" spans="8:8">
      <c r="H1799"/>
    </row>
    <row r="1800" spans="8:8">
      <c r="H1800"/>
    </row>
    <row r="1801" spans="8:8">
      <c r="H1801"/>
    </row>
    <row r="1802" spans="8:8">
      <c r="H1802"/>
    </row>
    <row r="1803" spans="8:8">
      <c r="H1803"/>
    </row>
    <row r="1804" spans="8:8">
      <c r="H1804"/>
    </row>
    <row r="1805" spans="8:8">
      <c r="H1805"/>
    </row>
    <row r="1806" spans="8:8">
      <c r="H1806"/>
    </row>
    <row r="1807" spans="8:8">
      <c r="H1807"/>
    </row>
    <row r="1808" spans="8:8">
      <c r="H1808"/>
    </row>
    <row r="1809" spans="8:8">
      <c r="H1809"/>
    </row>
    <row r="1810" spans="8:8">
      <c r="H1810"/>
    </row>
    <row r="1811" spans="8:8">
      <c r="H1811"/>
    </row>
    <row r="1812" spans="8:8">
      <c r="H1812"/>
    </row>
    <row r="1813" spans="8:8">
      <c r="H1813"/>
    </row>
    <row r="1814" spans="8:8">
      <c r="H1814"/>
    </row>
    <row r="1815" spans="8:8">
      <c r="H1815"/>
    </row>
    <row r="1816" spans="8:8">
      <c r="H1816"/>
    </row>
    <row r="1817" spans="8:8">
      <c r="H1817"/>
    </row>
    <row r="1818" spans="8:8">
      <c r="H1818"/>
    </row>
    <row r="1819" spans="8:8">
      <c r="H1819"/>
    </row>
    <row r="1820" spans="8:8">
      <c r="H1820"/>
    </row>
    <row r="1821" spans="8:8">
      <c r="H1821"/>
    </row>
    <row r="1822" spans="8:8">
      <c r="H1822"/>
    </row>
    <row r="1823" spans="8:8">
      <c r="H1823"/>
    </row>
    <row r="1824" spans="8:8">
      <c r="H1824"/>
    </row>
    <row r="1825" spans="8:8">
      <c r="H1825"/>
    </row>
    <row r="1826" spans="8:8">
      <c r="H1826"/>
    </row>
    <row r="1827" spans="8:8">
      <c r="H1827"/>
    </row>
    <row r="1828" spans="8:8">
      <c r="H1828"/>
    </row>
    <row r="1829" spans="8:8">
      <c r="H1829"/>
    </row>
    <row r="1830" spans="8:8">
      <c r="H1830"/>
    </row>
    <row r="1831" spans="8:8">
      <c r="H1831"/>
    </row>
    <row r="1832" spans="8:8">
      <c r="H1832"/>
    </row>
    <row r="1833" spans="8:8">
      <c r="H1833"/>
    </row>
    <row r="1834" spans="8:8">
      <c r="H1834"/>
    </row>
    <row r="1835" spans="8:8">
      <c r="H1835"/>
    </row>
    <row r="1836" spans="8:8">
      <c r="H1836"/>
    </row>
    <row r="1837" spans="8:8">
      <c r="H1837"/>
    </row>
    <row r="1838" spans="8:8">
      <c r="H1838"/>
    </row>
    <row r="1839" spans="8:8">
      <c r="H1839"/>
    </row>
    <row r="1840" spans="8:8">
      <c r="H1840"/>
    </row>
    <row r="1841" spans="8:8">
      <c r="H1841"/>
    </row>
    <row r="1842" spans="8:8">
      <c r="H1842"/>
    </row>
    <row r="1843" spans="8:8">
      <c r="H1843"/>
    </row>
    <row r="1844" spans="8:8">
      <c r="H1844"/>
    </row>
    <row r="1845" spans="8:8">
      <c r="H1845"/>
    </row>
    <row r="1846" spans="8:8">
      <c r="H1846"/>
    </row>
    <row r="1847" spans="8:8">
      <c r="H1847"/>
    </row>
    <row r="1848" spans="8:8">
      <c r="H1848"/>
    </row>
    <row r="1849" spans="8:8">
      <c r="H1849"/>
    </row>
    <row r="1850" spans="8:8">
      <c r="H1850"/>
    </row>
    <row r="1851" spans="8:8">
      <c r="H1851"/>
    </row>
    <row r="1852" spans="8:8">
      <c r="H1852"/>
    </row>
    <row r="1853" spans="8:8">
      <c r="H1853"/>
    </row>
    <row r="1854" spans="8:8">
      <c r="H1854"/>
    </row>
    <row r="1855" spans="8:8">
      <c r="H1855"/>
    </row>
    <row r="1856" spans="8:8">
      <c r="H1856"/>
    </row>
    <row r="1857" spans="8:8">
      <c r="H1857"/>
    </row>
    <row r="1858" spans="8:8">
      <c r="H1858"/>
    </row>
    <row r="1859" spans="8:8">
      <c r="H1859"/>
    </row>
    <row r="1860" spans="8:8">
      <c r="H1860"/>
    </row>
    <row r="1861" spans="8:8">
      <c r="H1861"/>
    </row>
    <row r="1862" spans="8:8">
      <c r="H1862"/>
    </row>
    <row r="1863" spans="8:8">
      <c r="H1863"/>
    </row>
    <row r="1864" spans="8:8">
      <c r="H1864"/>
    </row>
    <row r="1865" spans="8:8">
      <c r="H1865"/>
    </row>
    <row r="1866" spans="8:8">
      <c r="H1866"/>
    </row>
    <row r="1867" spans="8:8">
      <c r="H1867"/>
    </row>
    <row r="1868" spans="8:8">
      <c r="H1868"/>
    </row>
    <row r="1869" spans="8:8">
      <c r="H1869"/>
    </row>
    <row r="1870" spans="8:8">
      <c r="H1870"/>
    </row>
    <row r="1871" spans="8:8">
      <c r="H1871"/>
    </row>
    <row r="1872" spans="8:8">
      <c r="H1872"/>
    </row>
    <row r="1873" spans="8:8">
      <c r="H1873"/>
    </row>
    <row r="1874" spans="8:8">
      <c r="H1874"/>
    </row>
    <row r="1875" spans="8:8">
      <c r="H1875"/>
    </row>
    <row r="1876" spans="8:8">
      <c r="H1876"/>
    </row>
    <row r="1877" spans="8:8">
      <c r="H1877"/>
    </row>
    <row r="1878" spans="8:8">
      <c r="H1878"/>
    </row>
    <row r="1879" spans="8:8">
      <c r="H1879"/>
    </row>
    <row r="1880" spans="8:8">
      <c r="H1880"/>
    </row>
    <row r="1881" spans="8:8">
      <c r="H1881"/>
    </row>
    <row r="1882" spans="8:8">
      <c r="H1882"/>
    </row>
    <row r="1883" spans="8:8">
      <c r="H1883"/>
    </row>
    <row r="1884" spans="8:8">
      <c r="H1884"/>
    </row>
    <row r="1885" spans="8:8">
      <c r="H1885"/>
    </row>
    <row r="1886" spans="8:8">
      <c r="H1886"/>
    </row>
    <row r="1887" spans="8:8">
      <c r="H1887"/>
    </row>
    <row r="1888" spans="8:8">
      <c r="H1888"/>
    </row>
    <row r="1889" spans="8:8">
      <c r="H1889"/>
    </row>
    <row r="1890" spans="8:8">
      <c r="H1890"/>
    </row>
    <row r="1891" spans="8:8">
      <c r="H1891"/>
    </row>
    <row r="1892" spans="8:8">
      <c r="H1892"/>
    </row>
    <row r="1893" spans="8:8">
      <c r="H1893"/>
    </row>
    <row r="1894" spans="8:8">
      <c r="H1894"/>
    </row>
    <row r="1895" spans="8:8">
      <c r="H1895"/>
    </row>
    <row r="1896" spans="8:8">
      <c r="H1896"/>
    </row>
    <row r="1897" spans="8:8">
      <c r="H1897"/>
    </row>
    <row r="1898" spans="8:8">
      <c r="H1898"/>
    </row>
    <row r="1899" spans="8:8">
      <c r="H1899"/>
    </row>
    <row r="1900" spans="8:8">
      <c r="H1900"/>
    </row>
    <row r="1901" spans="8:8">
      <c r="H1901"/>
    </row>
    <row r="1902" spans="8:8">
      <c r="H1902"/>
    </row>
    <row r="1903" spans="8:8">
      <c r="H1903"/>
    </row>
    <row r="1904" spans="8:8">
      <c r="H1904"/>
    </row>
    <row r="1905" spans="8:8">
      <c r="H1905"/>
    </row>
    <row r="1906" spans="8:8">
      <c r="H1906"/>
    </row>
    <row r="1907" spans="8:8">
      <c r="H1907"/>
    </row>
    <row r="1908" spans="8:8">
      <c r="H1908"/>
    </row>
    <row r="1909" spans="8:8">
      <c r="H1909"/>
    </row>
    <row r="1910" spans="8:8">
      <c r="H1910"/>
    </row>
    <row r="1911" spans="8:8">
      <c r="H1911"/>
    </row>
    <row r="1912" spans="8:8">
      <c r="H1912"/>
    </row>
    <row r="1913" spans="8:8">
      <c r="H1913"/>
    </row>
    <row r="1914" spans="8:8">
      <c r="H1914"/>
    </row>
    <row r="1915" spans="8:8">
      <c r="H1915"/>
    </row>
    <row r="1916" spans="8:8">
      <c r="H1916"/>
    </row>
    <row r="1917" spans="8:8">
      <c r="H1917"/>
    </row>
    <row r="1918" spans="8:8">
      <c r="H1918"/>
    </row>
    <row r="1919" spans="8:8">
      <c r="H1919"/>
    </row>
    <row r="1920" spans="8:8">
      <c r="H1920"/>
    </row>
    <row r="1921" spans="8:8">
      <c r="H1921"/>
    </row>
    <row r="1922" spans="8:8">
      <c r="H1922"/>
    </row>
    <row r="1923" spans="8:8">
      <c r="H1923"/>
    </row>
    <row r="1924" spans="8:8">
      <c r="H1924"/>
    </row>
    <row r="1925" spans="8:8">
      <c r="H1925"/>
    </row>
    <row r="1926" spans="8:8">
      <c r="H1926"/>
    </row>
    <row r="1927" spans="8:8">
      <c r="H1927"/>
    </row>
    <row r="1928" spans="8:8">
      <c r="H1928"/>
    </row>
    <row r="1929" spans="8:8">
      <c r="H1929"/>
    </row>
    <row r="1930" spans="8:8">
      <c r="H1930"/>
    </row>
    <row r="1931" spans="8:8">
      <c r="H1931"/>
    </row>
    <row r="1932" spans="8:8">
      <c r="H1932"/>
    </row>
    <row r="1933" spans="8:8">
      <c r="H1933"/>
    </row>
    <row r="1934" spans="8:8">
      <c r="H1934"/>
    </row>
    <row r="1935" spans="8:8">
      <c r="H1935"/>
    </row>
    <row r="1936" spans="8:8">
      <c r="H1936"/>
    </row>
    <row r="1937" spans="8:8">
      <c r="H1937"/>
    </row>
    <row r="1938" spans="8:8">
      <c r="H1938"/>
    </row>
    <row r="1939" spans="8:8">
      <c r="H1939"/>
    </row>
    <row r="1940" spans="8:8">
      <c r="H1940"/>
    </row>
    <row r="1941" spans="8:8">
      <c r="H1941"/>
    </row>
    <row r="1942" spans="8:8">
      <c r="H1942"/>
    </row>
    <row r="1943" spans="8:8">
      <c r="H1943"/>
    </row>
    <row r="1944" spans="8:8">
      <c r="H1944"/>
    </row>
    <row r="1945" spans="8:8">
      <c r="H1945"/>
    </row>
    <row r="1946" spans="8:8">
      <c r="H1946"/>
    </row>
    <row r="1947" spans="8:8">
      <c r="H1947"/>
    </row>
    <row r="1948" spans="8:8">
      <c r="H1948"/>
    </row>
    <row r="1949" spans="8:8">
      <c r="H1949"/>
    </row>
    <row r="1950" spans="8:8">
      <c r="H1950"/>
    </row>
    <row r="1951" spans="8:8">
      <c r="H1951"/>
    </row>
    <row r="1952" spans="8:8">
      <c r="H1952"/>
    </row>
    <row r="1953" spans="8:8">
      <c r="H1953"/>
    </row>
    <row r="1954" spans="8:8">
      <c r="H1954"/>
    </row>
    <row r="1955" spans="8:8">
      <c r="H1955"/>
    </row>
    <row r="1956" spans="8:8">
      <c r="H1956"/>
    </row>
    <row r="1957" spans="8:8">
      <c r="H1957"/>
    </row>
    <row r="1958" spans="8:8">
      <c r="H1958"/>
    </row>
    <row r="1959" spans="8:8">
      <c r="H1959"/>
    </row>
    <row r="1960" spans="8:8">
      <c r="H1960"/>
    </row>
    <row r="1961" spans="8:8">
      <c r="H1961"/>
    </row>
    <row r="1962" spans="8:8">
      <c r="H1962"/>
    </row>
    <row r="1963" spans="8:8">
      <c r="H1963"/>
    </row>
    <row r="1964" spans="8:8">
      <c r="H1964"/>
    </row>
    <row r="1965" spans="8:8">
      <c r="H1965"/>
    </row>
    <row r="1966" spans="8:8">
      <c r="H1966"/>
    </row>
    <row r="1967" spans="8:8">
      <c r="H1967"/>
    </row>
    <row r="1968" spans="8:8">
      <c r="H1968"/>
    </row>
    <row r="1969" spans="8:8">
      <c r="H1969"/>
    </row>
    <row r="1970" spans="8:8">
      <c r="H1970"/>
    </row>
    <row r="1971" spans="8:8">
      <c r="H1971"/>
    </row>
    <row r="1972" spans="8:8">
      <c r="H1972"/>
    </row>
    <row r="1973" spans="8:8">
      <c r="H1973"/>
    </row>
    <row r="1974" spans="8:8">
      <c r="H1974"/>
    </row>
    <row r="1975" spans="8:8">
      <c r="H1975"/>
    </row>
    <row r="1976" spans="8:8">
      <c r="H1976"/>
    </row>
    <row r="1977" spans="8:8">
      <c r="H1977"/>
    </row>
    <row r="1978" spans="8:8">
      <c r="H1978"/>
    </row>
    <row r="1979" spans="8:8">
      <c r="H1979"/>
    </row>
    <row r="1980" spans="8:8">
      <c r="H1980"/>
    </row>
    <row r="1981" spans="8:8">
      <c r="H1981"/>
    </row>
    <row r="1982" spans="8:8">
      <c r="H1982"/>
    </row>
    <row r="1983" spans="8:8">
      <c r="H1983"/>
    </row>
    <row r="1984" spans="8:8">
      <c r="H1984"/>
    </row>
    <row r="1985" spans="8:8">
      <c r="H1985"/>
    </row>
    <row r="1986" spans="8:8">
      <c r="H1986"/>
    </row>
    <row r="1987" spans="8:8">
      <c r="H1987"/>
    </row>
    <row r="1988" spans="8:8">
      <c r="H1988"/>
    </row>
    <row r="1989" spans="8:8">
      <c r="H1989"/>
    </row>
    <row r="1990" spans="8:8">
      <c r="H1990"/>
    </row>
    <row r="1991" spans="8:8">
      <c r="H1991"/>
    </row>
    <row r="1992" spans="8:8">
      <c r="H1992"/>
    </row>
    <row r="1993" spans="8:8">
      <c r="H1993"/>
    </row>
    <row r="1994" spans="8:8">
      <c r="H1994"/>
    </row>
    <row r="1995" spans="8:8">
      <c r="H1995"/>
    </row>
    <row r="1996" spans="8:8">
      <c r="H1996"/>
    </row>
    <row r="1997" spans="8:8">
      <c r="H1997"/>
    </row>
    <row r="1998" spans="8:8">
      <c r="H1998"/>
    </row>
    <row r="1999" spans="8:8">
      <c r="H1999"/>
    </row>
    <row r="2000" spans="8:8">
      <c r="H2000"/>
    </row>
    <row r="2001" spans="8:8">
      <c r="H2001"/>
    </row>
    <row r="2002" spans="8:8">
      <c r="H2002"/>
    </row>
    <row r="2003" spans="8:8">
      <c r="H2003"/>
    </row>
    <row r="2004" spans="8:8">
      <c r="H2004"/>
    </row>
    <row r="2005" spans="8:8">
      <c r="H2005"/>
    </row>
    <row r="2006" spans="8:8">
      <c r="H2006"/>
    </row>
    <row r="2007" spans="8:8">
      <c r="H2007"/>
    </row>
    <row r="2008" spans="8:8">
      <c r="H2008"/>
    </row>
    <row r="2009" spans="8:8">
      <c r="H2009"/>
    </row>
    <row r="2010" spans="8:8">
      <c r="H2010"/>
    </row>
    <row r="2011" spans="8:8">
      <c r="H2011"/>
    </row>
    <row r="2012" spans="8:8">
      <c r="H2012"/>
    </row>
    <row r="2013" spans="8:8">
      <c r="H2013"/>
    </row>
    <row r="2014" spans="8:8">
      <c r="H2014"/>
    </row>
    <row r="2015" spans="8:8">
      <c r="H2015"/>
    </row>
    <row r="2016" spans="8:8">
      <c r="H2016"/>
    </row>
    <row r="2017" spans="8:8">
      <c r="H2017"/>
    </row>
    <row r="2018" spans="8:8">
      <c r="H2018"/>
    </row>
    <row r="2019" spans="8:8">
      <c r="H2019"/>
    </row>
    <row r="2020" spans="8:8">
      <c r="H2020"/>
    </row>
    <row r="2021" spans="8:8">
      <c r="H2021"/>
    </row>
    <row r="2022" spans="8:8">
      <c r="H2022"/>
    </row>
    <row r="2023" spans="8:8">
      <c r="H2023"/>
    </row>
    <row r="2024" spans="8:8">
      <c r="H2024"/>
    </row>
    <row r="2025" spans="8:8">
      <c r="H2025"/>
    </row>
    <row r="2026" spans="8:8">
      <c r="H2026"/>
    </row>
    <row r="2027" spans="8:8">
      <c r="H2027"/>
    </row>
    <row r="2028" spans="8:8">
      <c r="H2028"/>
    </row>
    <row r="2029" spans="8:8">
      <c r="H2029"/>
    </row>
    <row r="2030" spans="8:8">
      <c r="H2030"/>
    </row>
    <row r="2031" spans="8:8">
      <c r="H2031"/>
    </row>
    <row r="2032" spans="8:8">
      <c r="H2032"/>
    </row>
    <row r="2033" spans="8:8">
      <c r="H2033"/>
    </row>
    <row r="2034" spans="8:8">
      <c r="H2034"/>
    </row>
    <row r="2035" spans="8:8">
      <c r="H2035"/>
    </row>
    <row r="2036" spans="8:8">
      <c r="H2036"/>
    </row>
    <row r="2037" spans="8:8">
      <c r="H2037"/>
    </row>
    <row r="2038" spans="8:8">
      <c r="H2038"/>
    </row>
    <row r="2039" spans="8:8">
      <c r="H2039"/>
    </row>
    <row r="2040" spans="8:8">
      <c r="H2040"/>
    </row>
    <row r="2041" spans="8:8">
      <c r="H2041"/>
    </row>
    <row r="2042" spans="8:8">
      <c r="H2042"/>
    </row>
    <row r="2043" spans="8:8">
      <c r="H2043"/>
    </row>
    <row r="2044" spans="8:8">
      <c r="H2044"/>
    </row>
    <row r="2045" spans="8:8">
      <c r="H2045"/>
    </row>
    <row r="2046" spans="8:8">
      <c r="H2046"/>
    </row>
    <row r="2047" spans="8:8">
      <c r="H2047"/>
    </row>
    <row r="2048" spans="8:8">
      <c r="H2048"/>
    </row>
    <row r="2049" spans="8:8">
      <c r="H2049"/>
    </row>
    <row r="2050" spans="8:8">
      <c r="H2050"/>
    </row>
    <row r="2051" spans="8:8">
      <c r="H2051"/>
    </row>
    <row r="2052" spans="8:8">
      <c r="H2052"/>
    </row>
    <row r="2053" spans="8:8">
      <c r="H2053"/>
    </row>
    <row r="2054" spans="8:8">
      <c r="H2054"/>
    </row>
    <row r="2055" spans="8:8">
      <c r="H2055"/>
    </row>
    <row r="2056" spans="8:8">
      <c r="H2056"/>
    </row>
    <row r="2057" spans="8:8">
      <c r="H2057"/>
    </row>
    <row r="2058" spans="8:8">
      <c r="H2058"/>
    </row>
    <row r="2059" spans="8:8">
      <c r="H2059"/>
    </row>
    <row r="2060" spans="8:8">
      <c r="H2060"/>
    </row>
    <row r="2061" spans="8:8">
      <c r="H2061"/>
    </row>
    <row r="2062" spans="8:8">
      <c r="H2062"/>
    </row>
    <row r="2063" spans="8:8">
      <c r="H2063"/>
    </row>
    <row r="2064" spans="8:8">
      <c r="H2064"/>
    </row>
    <row r="2065" spans="8:8">
      <c r="H2065"/>
    </row>
    <row r="2066" spans="8:8">
      <c r="H2066"/>
    </row>
    <row r="2067" spans="8:8">
      <c r="H2067"/>
    </row>
    <row r="2068" spans="8:8">
      <c r="H2068"/>
    </row>
    <row r="2069" spans="8:8">
      <c r="H2069"/>
    </row>
    <row r="2070" spans="8:8">
      <c r="H2070"/>
    </row>
    <row r="2071" spans="8:8">
      <c r="H2071"/>
    </row>
    <row r="2072" spans="8:8">
      <c r="H2072"/>
    </row>
    <row r="2073" spans="8:8">
      <c r="H2073"/>
    </row>
    <row r="2074" spans="8:8">
      <c r="H2074"/>
    </row>
    <row r="2075" spans="8:8">
      <c r="H2075"/>
    </row>
    <row r="2076" spans="8:8">
      <c r="H2076"/>
    </row>
    <row r="2077" spans="8:8">
      <c r="H2077"/>
    </row>
    <row r="2078" spans="8:8">
      <c r="H2078"/>
    </row>
    <row r="2079" spans="8:8">
      <c r="H2079"/>
    </row>
    <row r="2080" spans="8:8">
      <c r="H2080"/>
    </row>
    <row r="2081" spans="8:8">
      <c r="H2081"/>
    </row>
    <row r="2082" spans="8:8">
      <c r="H2082"/>
    </row>
    <row r="2083" spans="8:8">
      <c r="H2083"/>
    </row>
    <row r="2084" spans="8:8">
      <c r="H2084"/>
    </row>
    <row r="2085" spans="8:8">
      <c r="H2085"/>
    </row>
    <row r="2086" spans="8:8">
      <c r="H2086"/>
    </row>
    <row r="2087" spans="8:8">
      <c r="H2087"/>
    </row>
    <row r="2088" spans="8:8">
      <c r="H2088"/>
    </row>
    <row r="2089" spans="8:8">
      <c r="H2089"/>
    </row>
    <row r="2090" spans="8:8">
      <c r="H2090"/>
    </row>
    <row r="2091" spans="8:8">
      <c r="H2091"/>
    </row>
    <row r="2092" spans="8:8">
      <c r="H2092"/>
    </row>
    <row r="2093" spans="8:8">
      <c r="H2093"/>
    </row>
    <row r="2094" spans="8:8">
      <c r="H2094"/>
    </row>
    <row r="2095" spans="8:8">
      <c r="H2095"/>
    </row>
    <row r="2096" spans="8:8">
      <c r="H2096"/>
    </row>
    <row r="2097" spans="8:8">
      <c r="H2097"/>
    </row>
    <row r="2098" spans="8:8">
      <c r="H2098"/>
    </row>
    <row r="2099" spans="8:8">
      <c r="H2099"/>
    </row>
    <row r="2100" spans="8:8">
      <c r="H2100"/>
    </row>
    <row r="2101" spans="8:8">
      <c r="H2101"/>
    </row>
    <row r="2102" spans="8:8">
      <c r="H2102"/>
    </row>
    <row r="2103" spans="8:8">
      <c r="H2103"/>
    </row>
    <row r="2104" spans="8:8">
      <c r="H2104"/>
    </row>
    <row r="2105" spans="8:8">
      <c r="H2105"/>
    </row>
    <row r="2106" spans="8:8">
      <c r="H2106"/>
    </row>
    <row r="2107" spans="8:8">
      <c r="H2107"/>
    </row>
    <row r="2108" spans="8:8">
      <c r="H2108"/>
    </row>
    <row r="2109" spans="8:8">
      <c r="H2109"/>
    </row>
    <row r="2110" spans="8:8">
      <c r="H2110"/>
    </row>
    <row r="2111" spans="8:8">
      <c r="H2111"/>
    </row>
    <row r="2112" spans="8:8">
      <c r="H2112"/>
    </row>
    <row r="2113" spans="8:8">
      <c r="H2113"/>
    </row>
    <row r="2114" spans="8:8">
      <c r="H2114"/>
    </row>
    <row r="2115" spans="8:8">
      <c r="H2115"/>
    </row>
    <row r="2116" spans="8:8">
      <c r="H2116"/>
    </row>
    <row r="2117" spans="8:8">
      <c r="H2117"/>
    </row>
    <row r="2118" spans="8:8">
      <c r="H2118"/>
    </row>
    <row r="2119" spans="8:8">
      <c r="H2119"/>
    </row>
    <row r="2120" spans="8:8">
      <c r="H2120"/>
    </row>
    <row r="2121" spans="8:8">
      <c r="H2121"/>
    </row>
    <row r="2122" spans="8:8">
      <c r="H2122"/>
    </row>
    <row r="2123" spans="8:8">
      <c r="H2123"/>
    </row>
    <row r="2124" spans="8:8">
      <c r="H2124"/>
    </row>
    <row r="2125" spans="8:8">
      <c r="H2125"/>
    </row>
    <row r="2126" spans="8:8">
      <c r="H2126"/>
    </row>
    <row r="2127" spans="8:8">
      <c r="H2127"/>
    </row>
    <row r="2128" spans="8:8">
      <c r="H2128"/>
    </row>
    <row r="2129" spans="8:8">
      <c r="H2129"/>
    </row>
    <row r="2130" spans="8:8">
      <c r="H2130"/>
    </row>
    <row r="2131" spans="8:8">
      <c r="H2131"/>
    </row>
    <row r="2132" spans="8:8">
      <c r="H2132"/>
    </row>
    <row r="2133" spans="8:8">
      <c r="H2133"/>
    </row>
    <row r="2134" spans="8:8">
      <c r="H2134"/>
    </row>
    <row r="2135" spans="8:8">
      <c r="H2135"/>
    </row>
    <row r="2136" spans="8:8">
      <c r="H2136"/>
    </row>
    <row r="2137" spans="8:8">
      <c r="H2137"/>
    </row>
    <row r="2138" spans="8:8">
      <c r="H2138"/>
    </row>
    <row r="2139" spans="8:8">
      <c r="H2139"/>
    </row>
    <row r="2140" spans="8:8">
      <c r="H2140"/>
    </row>
    <row r="2141" spans="8:8">
      <c r="H2141"/>
    </row>
    <row r="2142" spans="8:8">
      <c r="H2142"/>
    </row>
    <row r="2143" spans="8:8">
      <c r="H2143"/>
    </row>
    <row r="2144" spans="8:8">
      <c r="H2144"/>
    </row>
    <row r="2145" spans="8:8">
      <c r="H2145"/>
    </row>
    <row r="2146" spans="8:8">
      <c r="H2146"/>
    </row>
    <row r="2147" spans="8:8">
      <c r="H2147"/>
    </row>
    <row r="2148" spans="8:8">
      <c r="H2148"/>
    </row>
    <row r="2149" spans="8:8">
      <c r="H2149"/>
    </row>
    <row r="2150" spans="8:8">
      <c r="H2150"/>
    </row>
    <row r="2151" spans="8:8">
      <c r="H2151"/>
    </row>
    <row r="2152" spans="8:8">
      <c r="H2152"/>
    </row>
    <row r="2153" spans="8:8">
      <c r="H2153"/>
    </row>
    <row r="2154" spans="8:8">
      <c r="H2154"/>
    </row>
    <row r="2155" spans="8:8">
      <c r="H2155"/>
    </row>
    <row r="2156" spans="8:8">
      <c r="H2156"/>
    </row>
    <row r="2157" spans="8:8">
      <c r="H2157"/>
    </row>
    <row r="2158" spans="8:8">
      <c r="H2158"/>
    </row>
    <row r="2159" spans="8:8">
      <c r="H2159"/>
    </row>
    <row r="2160" spans="8:8">
      <c r="H2160"/>
    </row>
    <row r="2161" spans="8:8">
      <c r="H2161"/>
    </row>
    <row r="2162" spans="8:8">
      <c r="H2162"/>
    </row>
    <row r="2163" spans="8:8">
      <c r="H2163"/>
    </row>
    <row r="2164" spans="8:8">
      <c r="H2164"/>
    </row>
    <row r="2165" spans="8:8">
      <c r="H2165"/>
    </row>
    <row r="2166" spans="8:8">
      <c r="H2166"/>
    </row>
    <row r="2167" spans="8:8">
      <c r="H2167"/>
    </row>
    <row r="2168" spans="8:8">
      <c r="H2168"/>
    </row>
    <row r="2169" spans="8:8">
      <c r="H2169"/>
    </row>
    <row r="2170" spans="8:8">
      <c r="H2170"/>
    </row>
    <row r="2171" spans="8:8">
      <c r="H2171"/>
    </row>
    <row r="2172" spans="8:8">
      <c r="H2172"/>
    </row>
    <row r="2173" spans="8:8">
      <c r="H2173"/>
    </row>
    <row r="2174" spans="8:8">
      <c r="H2174"/>
    </row>
    <row r="2175" spans="8:8">
      <c r="H2175"/>
    </row>
    <row r="2176" spans="8:8">
      <c r="H2176"/>
    </row>
    <row r="2177" spans="8:8">
      <c r="H2177"/>
    </row>
    <row r="2178" spans="8:8">
      <c r="H2178"/>
    </row>
    <row r="2179" spans="8:8">
      <c r="H2179"/>
    </row>
    <row r="2180" spans="8:8">
      <c r="H2180"/>
    </row>
    <row r="2181" spans="8:8">
      <c r="H2181"/>
    </row>
    <row r="2182" spans="8:8">
      <c r="H2182"/>
    </row>
    <row r="2183" spans="8:8">
      <c r="H2183"/>
    </row>
    <row r="2184" spans="8:8">
      <c r="H2184"/>
    </row>
    <row r="2185" spans="8:8">
      <c r="H2185"/>
    </row>
    <row r="2186" spans="8:8">
      <c r="H2186"/>
    </row>
    <row r="2187" spans="8:8">
      <c r="H2187"/>
    </row>
    <row r="2188" spans="8:8">
      <c r="H2188"/>
    </row>
    <row r="2189" spans="8:8">
      <c r="H2189"/>
    </row>
    <row r="2190" spans="8:8">
      <c r="H2190"/>
    </row>
    <row r="2191" spans="8:8">
      <c r="H2191"/>
    </row>
    <row r="2192" spans="8:8">
      <c r="H2192"/>
    </row>
    <row r="2193" spans="8:8">
      <c r="H2193"/>
    </row>
    <row r="2194" spans="8:8">
      <c r="H2194"/>
    </row>
    <row r="2195" spans="8:8">
      <c r="H2195"/>
    </row>
    <row r="2196" spans="8:8">
      <c r="H2196"/>
    </row>
    <row r="2197" spans="8:8">
      <c r="H2197"/>
    </row>
    <row r="2198" spans="8:8">
      <c r="H2198"/>
    </row>
    <row r="2199" spans="8:8">
      <c r="H2199"/>
    </row>
    <row r="2200" spans="8:8">
      <c r="H2200"/>
    </row>
    <row r="2201" spans="8:8">
      <c r="H2201"/>
    </row>
    <row r="2202" spans="8:8">
      <c r="H2202"/>
    </row>
    <row r="2203" spans="8:8">
      <c r="H2203"/>
    </row>
    <row r="2204" spans="8:8">
      <c r="H2204"/>
    </row>
    <row r="2205" spans="8:8">
      <c r="H2205"/>
    </row>
    <row r="2206" spans="8:8">
      <c r="H2206"/>
    </row>
    <row r="2207" spans="8:8">
      <c r="H2207"/>
    </row>
    <row r="2208" spans="8:8">
      <c r="H2208"/>
    </row>
    <row r="2209" spans="8:8">
      <c r="H2209"/>
    </row>
    <row r="2210" spans="8:8">
      <c r="H2210"/>
    </row>
    <row r="2211" spans="8:8">
      <c r="H2211"/>
    </row>
    <row r="2212" spans="8:8">
      <c r="H2212"/>
    </row>
    <row r="2213" spans="8:8">
      <c r="H2213"/>
    </row>
    <row r="2214" spans="8:8">
      <c r="H2214"/>
    </row>
    <row r="2215" spans="8:8">
      <c r="H2215"/>
    </row>
    <row r="2216" spans="8:8">
      <c r="H2216"/>
    </row>
    <row r="2217" spans="8:8">
      <c r="H2217"/>
    </row>
    <row r="2218" spans="8:8">
      <c r="H2218"/>
    </row>
    <row r="2219" spans="8:8">
      <c r="H2219"/>
    </row>
    <row r="2220" spans="8:8">
      <c r="H2220"/>
    </row>
    <row r="2221" spans="8:8">
      <c r="H2221"/>
    </row>
    <row r="2222" spans="8:8">
      <c r="H2222"/>
    </row>
    <row r="2223" spans="8:8">
      <c r="H2223"/>
    </row>
    <row r="2224" spans="8:8">
      <c r="H2224"/>
    </row>
    <row r="2225" spans="8:8">
      <c r="H2225"/>
    </row>
    <row r="2226" spans="8:8">
      <c r="H2226"/>
    </row>
    <row r="2227" spans="8:8">
      <c r="H2227"/>
    </row>
    <row r="2228" spans="8:8">
      <c r="H2228"/>
    </row>
    <row r="2229" spans="8:8">
      <c r="H2229"/>
    </row>
    <row r="2230" spans="8:8">
      <c r="H2230"/>
    </row>
    <row r="2231" spans="8:8">
      <c r="H2231"/>
    </row>
    <row r="2232" spans="8:8">
      <c r="H2232"/>
    </row>
    <row r="2233" spans="8:8">
      <c r="H2233"/>
    </row>
    <row r="2234" spans="8:8">
      <c r="H2234"/>
    </row>
    <row r="2235" spans="8:8">
      <c r="H2235"/>
    </row>
    <row r="2236" spans="8:8">
      <c r="H2236"/>
    </row>
    <row r="2237" spans="8:8">
      <c r="H2237"/>
    </row>
    <row r="2238" spans="8:8">
      <c r="H2238"/>
    </row>
    <row r="2239" spans="8:8">
      <c r="H2239"/>
    </row>
    <row r="2240" spans="8:8">
      <c r="H2240"/>
    </row>
    <row r="2241" spans="8:8">
      <c r="H2241"/>
    </row>
    <row r="2242" spans="8:8">
      <c r="H2242"/>
    </row>
    <row r="2243" spans="8:8">
      <c r="H2243"/>
    </row>
    <row r="2244" spans="8:8">
      <c r="H2244"/>
    </row>
    <row r="2245" spans="8:8">
      <c r="H2245"/>
    </row>
    <row r="2246" spans="8:8">
      <c r="H2246"/>
    </row>
    <row r="2247" spans="8:8">
      <c r="H2247"/>
    </row>
    <row r="2248" spans="8:8">
      <c r="H2248"/>
    </row>
    <row r="2249" spans="8:8">
      <c r="H2249"/>
    </row>
    <row r="2250" spans="8:8">
      <c r="H2250"/>
    </row>
    <row r="2251" spans="8:8">
      <c r="H2251"/>
    </row>
    <row r="2252" spans="8:8">
      <c r="H2252"/>
    </row>
    <row r="2253" spans="8:8">
      <c r="H2253"/>
    </row>
    <row r="2254" spans="8:8">
      <c r="H2254"/>
    </row>
    <row r="2255" spans="8:8">
      <c r="H2255"/>
    </row>
    <row r="2256" spans="8:8">
      <c r="H2256"/>
    </row>
    <row r="2257" spans="8:8">
      <c r="H2257"/>
    </row>
    <row r="2258" spans="8:8">
      <c r="H2258"/>
    </row>
    <row r="2259" spans="8:8">
      <c r="H2259"/>
    </row>
    <row r="2260" spans="8:8">
      <c r="H2260"/>
    </row>
    <row r="2261" spans="8:8">
      <c r="H2261"/>
    </row>
    <row r="2262" spans="8:8">
      <c r="H2262"/>
    </row>
    <row r="2263" spans="8:8">
      <c r="H2263"/>
    </row>
    <row r="2264" spans="8:8">
      <c r="H2264"/>
    </row>
    <row r="2265" spans="8:8">
      <c r="H2265"/>
    </row>
    <row r="2266" spans="8:8">
      <c r="H2266"/>
    </row>
    <row r="2267" spans="8:8">
      <c r="H2267"/>
    </row>
    <row r="2268" spans="8:8">
      <c r="H2268"/>
    </row>
    <row r="2269" spans="8:8">
      <c r="H2269"/>
    </row>
    <row r="2270" spans="8:8">
      <c r="H2270"/>
    </row>
    <row r="2271" spans="8:8">
      <c r="H2271"/>
    </row>
    <row r="2272" spans="8:8">
      <c r="H2272"/>
    </row>
    <row r="2273" spans="8:8">
      <c r="H2273"/>
    </row>
    <row r="2274" spans="8:8">
      <c r="H2274"/>
    </row>
    <row r="2275" spans="8:8">
      <c r="H2275"/>
    </row>
    <row r="2276" spans="8:8">
      <c r="H2276"/>
    </row>
    <row r="2277" spans="8:8">
      <c r="H2277"/>
    </row>
    <row r="2278" spans="8:8">
      <c r="H2278"/>
    </row>
    <row r="2279" spans="8:8">
      <c r="H2279"/>
    </row>
    <row r="2280" spans="8:8">
      <c r="H2280"/>
    </row>
    <row r="2281" spans="8:8">
      <c r="H2281"/>
    </row>
    <row r="2282" spans="8:8">
      <c r="H2282"/>
    </row>
    <row r="2283" spans="8:8">
      <c r="H2283"/>
    </row>
    <row r="2284" spans="8:8">
      <c r="H2284"/>
    </row>
    <row r="2285" spans="8:8">
      <c r="H2285"/>
    </row>
    <row r="2286" spans="8:8">
      <c r="H2286"/>
    </row>
    <row r="2287" spans="8:8">
      <c r="H2287"/>
    </row>
    <row r="2288" spans="8:8">
      <c r="H2288"/>
    </row>
    <row r="2289" spans="8:8">
      <c r="H2289"/>
    </row>
    <row r="2290" spans="8:8">
      <c r="H2290"/>
    </row>
    <row r="2291" spans="8:8">
      <c r="H2291"/>
    </row>
    <row r="2292" spans="8:8">
      <c r="H2292"/>
    </row>
    <row r="2293" spans="8:8">
      <c r="H2293"/>
    </row>
    <row r="2294" spans="8:8">
      <c r="H2294"/>
    </row>
    <row r="2295" spans="8:8">
      <c r="H2295"/>
    </row>
    <row r="2296" spans="8:8">
      <c r="H2296"/>
    </row>
    <row r="2297" spans="8:8">
      <c r="H2297"/>
    </row>
    <row r="2298" spans="8:8">
      <c r="H2298"/>
    </row>
    <row r="2299" spans="8:8">
      <c r="H2299"/>
    </row>
    <row r="2300" spans="8:8">
      <c r="H2300"/>
    </row>
    <row r="2301" spans="8:8">
      <c r="H2301"/>
    </row>
    <row r="2302" spans="8:8">
      <c r="H2302"/>
    </row>
    <row r="2303" spans="8:8">
      <c r="H2303"/>
    </row>
    <row r="2304" spans="8:8">
      <c r="H2304"/>
    </row>
    <row r="2305" spans="8:8">
      <c r="H2305"/>
    </row>
    <row r="2306" spans="8:8">
      <c r="H2306"/>
    </row>
    <row r="2307" spans="8:8">
      <c r="H2307"/>
    </row>
    <row r="2308" spans="8:8">
      <c r="H2308"/>
    </row>
    <row r="2309" spans="8:8">
      <c r="H2309"/>
    </row>
    <row r="2310" spans="8:8">
      <c r="H2310"/>
    </row>
    <row r="2311" spans="8:8">
      <c r="H2311"/>
    </row>
    <row r="2312" spans="8:8">
      <c r="H2312"/>
    </row>
    <row r="2313" spans="8:8">
      <c r="H2313"/>
    </row>
    <row r="2314" spans="8:8">
      <c r="H2314"/>
    </row>
    <row r="2315" spans="8:8">
      <c r="H2315"/>
    </row>
    <row r="2316" spans="8:8">
      <c r="H2316"/>
    </row>
    <row r="2317" spans="8:8">
      <c r="H2317"/>
    </row>
    <row r="2318" spans="8:8">
      <c r="H2318"/>
    </row>
    <row r="2319" spans="8:8">
      <c r="H2319"/>
    </row>
    <row r="2320" spans="8:8">
      <c r="H2320"/>
    </row>
    <row r="2321" spans="8:8">
      <c r="H2321"/>
    </row>
    <row r="2322" spans="8:8">
      <c r="H2322"/>
    </row>
    <row r="2323" spans="8:8">
      <c r="H2323"/>
    </row>
    <row r="2324" spans="8:8">
      <c r="H2324"/>
    </row>
    <row r="2325" spans="8:8">
      <c r="H2325"/>
    </row>
    <row r="2326" spans="8:8">
      <c r="H2326"/>
    </row>
    <row r="2327" spans="8:8">
      <c r="H2327"/>
    </row>
    <row r="2328" spans="8:8">
      <c r="H2328"/>
    </row>
    <row r="2329" spans="8:8">
      <c r="H2329"/>
    </row>
    <row r="2330" spans="8:8">
      <c r="H2330"/>
    </row>
    <row r="2331" spans="8:8">
      <c r="H2331"/>
    </row>
    <row r="2332" spans="8:8">
      <c r="H2332"/>
    </row>
    <row r="2333" spans="8:8">
      <c r="H2333"/>
    </row>
    <row r="2334" spans="8:8">
      <c r="H2334"/>
    </row>
    <row r="2335" spans="8:8">
      <c r="H2335"/>
    </row>
    <row r="2336" spans="8:8">
      <c r="H2336"/>
    </row>
    <row r="2337" spans="8:8">
      <c r="H2337"/>
    </row>
    <row r="2338" spans="8:8">
      <c r="H2338"/>
    </row>
    <row r="2339" spans="8:8">
      <c r="H2339"/>
    </row>
    <row r="2340" spans="8:8">
      <c r="H2340"/>
    </row>
    <row r="2341" spans="8:8">
      <c r="H2341"/>
    </row>
    <row r="2342" spans="8:8">
      <c r="H2342"/>
    </row>
    <row r="2343" spans="8:8">
      <c r="H2343"/>
    </row>
    <row r="2344" spans="8:8">
      <c r="H2344"/>
    </row>
    <row r="2345" spans="8:8">
      <c r="H2345"/>
    </row>
    <row r="2346" spans="8:8">
      <c r="H2346"/>
    </row>
    <row r="2347" spans="8:8">
      <c r="H2347"/>
    </row>
    <row r="2348" spans="8:8">
      <c r="H2348"/>
    </row>
    <row r="2349" spans="8:8">
      <c r="H2349"/>
    </row>
    <row r="2350" spans="8:8">
      <c r="H2350"/>
    </row>
    <row r="2351" spans="8:8">
      <c r="H2351"/>
    </row>
    <row r="2352" spans="8:8">
      <c r="H2352"/>
    </row>
    <row r="2353" spans="8:8">
      <c r="H2353"/>
    </row>
    <row r="2354" spans="8:8">
      <c r="H2354"/>
    </row>
    <row r="2355" spans="8:8">
      <c r="H2355"/>
    </row>
    <row r="2356" spans="8:8">
      <c r="H2356"/>
    </row>
    <row r="2357" spans="8:8">
      <c r="H2357"/>
    </row>
    <row r="2358" spans="8:8">
      <c r="H2358"/>
    </row>
    <row r="2359" spans="8:8">
      <c r="H2359"/>
    </row>
    <row r="2360" spans="8:8">
      <c r="H2360"/>
    </row>
    <row r="2361" spans="8:8">
      <c r="H2361"/>
    </row>
    <row r="2362" spans="8:8">
      <c r="H2362"/>
    </row>
    <row r="2363" spans="8:8">
      <c r="H2363"/>
    </row>
    <row r="2364" spans="8:8">
      <c r="H2364"/>
    </row>
    <row r="2365" spans="8:8">
      <c r="H2365"/>
    </row>
    <row r="2366" spans="8:8">
      <c r="H2366"/>
    </row>
    <row r="2367" spans="8:8">
      <c r="H2367"/>
    </row>
    <row r="2368" spans="8:8">
      <c r="H2368"/>
    </row>
    <row r="2369" spans="8:8">
      <c r="H2369"/>
    </row>
    <row r="2370" spans="8:8">
      <c r="H2370"/>
    </row>
    <row r="2371" spans="8:8">
      <c r="H2371"/>
    </row>
    <row r="2372" spans="8:8">
      <c r="H2372"/>
    </row>
    <row r="2373" spans="8:8">
      <c r="H2373"/>
    </row>
    <row r="2374" spans="8:8">
      <c r="H2374"/>
    </row>
    <row r="2375" spans="8:8">
      <c r="H2375"/>
    </row>
    <row r="2376" spans="8:8">
      <c r="H2376"/>
    </row>
    <row r="2377" spans="8:8">
      <c r="H2377"/>
    </row>
    <row r="2378" spans="8:8">
      <c r="H2378"/>
    </row>
    <row r="2379" spans="8:8">
      <c r="H2379"/>
    </row>
    <row r="2380" spans="8:8">
      <c r="H2380"/>
    </row>
    <row r="2381" spans="8:8">
      <c r="H2381"/>
    </row>
    <row r="2382" spans="8:8">
      <c r="H2382"/>
    </row>
    <row r="2383" spans="8:8">
      <c r="H2383"/>
    </row>
    <row r="2384" spans="8:8">
      <c r="H2384"/>
    </row>
    <row r="2385" spans="8:8">
      <c r="H2385"/>
    </row>
    <row r="2386" spans="8:8">
      <c r="H2386"/>
    </row>
    <row r="2387" spans="8:8">
      <c r="H2387"/>
    </row>
    <row r="2388" spans="8:8">
      <c r="H2388"/>
    </row>
    <row r="2389" spans="8:8">
      <c r="H2389"/>
    </row>
    <row r="2390" spans="8:8">
      <c r="H2390"/>
    </row>
    <row r="2391" spans="8:8">
      <c r="H2391"/>
    </row>
    <row r="2392" spans="8:8">
      <c r="H2392"/>
    </row>
    <row r="2393" spans="8:8">
      <c r="H2393"/>
    </row>
    <row r="2394" spans="8:8">
      <c r="H2394"/>
    </row>
    <row r="2395" spans="8:8">
      <c r="H2395"/>
    </row>
    <row r="2396" spans="8:8">
      <c r="H2396"/>
    </row>
    <row r="2397" spans="8:8">
      <c r="H2397"/>
    </row>
    <row r="2398" spans="8:8">
      <c r="H2398"/>
    </row>
    <row r="2399" spans="8:8">
      <c r="H2399"/>
    </row>
    <row r="2400" spans="8:8">
      <c r="H2400"/>
    </row>
    <row r="2401" spans="8:8">
      <c r="H2401"/>
    </row>
    <row r="2402" spans="8:8">
      <c r="H2402"/>
    </row>
    <row r="2403" spans="8:8">
      <c r="H2403"/>
    </row>
    <row r="2404" spans="8:8">
      <c r="H2404"/>
    </row>
    <row r="2405" spans="8:8">
      <c r="H2405"/>
    </row>
    <row r="2406" spans="8:8">
      <c r="H2406"/>
    </row>
    <row r="2407" spans="8:8">
      <c r="H2407"/>
    </row>
    <row r="2408" spans="8:8">
      <c r="H2408"/>
    </row>
    <row r="2409" spans="8:8">
      <c r="H2409"/>
    </row>
    <row r="2410" spans="8:8">
      <c r="H2410"/>
    </row>
    <row r="2411" spans="8:8">
      <c r="H2411"/>
    </row>
    <row r="2412" spans="8:8">
      <c r="H2412"/>
    </row>
    <row r="2413" spans="8:8">
      <c r="H2413"/>
    </row>
    <row r="2414" spans="8:8">
      <c r="H2414"/>
    </row>
    <row r="2415" spans="8:8">
      <c r="H2415"/>
    </row>
    <row r="2416" spans="8:8">
      <c r="H2416"/>
    </row>
    <row r="2417" spans="8:8">
      <c r="H2417"/>
    </row>
    <row r="2418" spans="8:8">
      <c r="H2418"/>
    </row>
    <row r="2419" spans="8:8">
      <c r="H2419"/>
    </row>
    <row r="2420" spans="8:8">
      <c r="H2420"/>
    </row>
    <row r="2421" spans="8:8">
      <c r="H2421"/>
    </row>
    <row r="2422" spans="8:8">
      <c r="H2422"/>
    </row>
    <row r="2423" spans="8:8">
      <c r="H2423"/>
    </row>
    <row r="2424" spans="8:8">
      <c r="H2424"/>
    </row>
    <row r="2425" spans="8:8">
      <c r="H2425"/>
    </row>
    <row r="2426" spans="8:8">
      <c r="H2426"/>
    </row>
    <row r="2427" spans="8:8">
      <c r="H2427"/>
    </row>
    <row r="2428" spans="8:8">
      <c r="H2428"/>
    </row>
    <row r="2429" spans="8:8">
      <c r="H2429"/>
    </row>
    <row r="2430" spans="8:8">
      <c r="H2430"/>
    </row>
    <row r="2431" spans="8:8">
      <c r="H2431"/>
    </row>
    <row r="2432" spans="8:8">
      <c r="H2432"/>
    </row>
    <row r="2433" spans="8:8">
      <c r="H2433"/>
    </row>
    <row r="2434" spans="8:8">
      <c r="H2434"/>
    </row>
    <row r="2435" spans="8:8">
      <c r="H2435"/>
    </row>
    <row r="2436" spans="8:8">
      <c r="H2436"/>
    </row>
    <row r="2437" spans="8:8">
      <c r="H2437"/>
    </row>
    <row r="2438" spans="8:8">
      <c r="H2438"/>
    </row>
    <row r="2439" spans="8:8">
      <c r="H2439"/>
    </row>
    <row r="2440" spans="8:8">
      <c r="H2440"/>
    </row>
    <row r="2441" spans="8:8">
      <c r="H2441"/>
    </row>
    <row r="2442" spans="8:8">
      <c r="H2442"/>
    </row>
    <row r="2443" spans="8:8">
      <c r="H2443"/>
    </row>
    <row r="2444" spans="8:8">
      <c r="H2444"/>
    </row>
    <row r="2445" spans="8:8">
      <c r="H2445"/>
    </row>
    <row r="2446" spans="8:8">
      <c r="H2446"/>
    </row>
    <row r="2447" spans="8:8">
      <c r="H2447"/>
    </row>
    <row r="2448" spans="8:8">
      <c r="H2448"/>
    </row>
    <row r="2449" spans="8:8">
      <c r="H2449"/>
    </row>
    <row r="2450" spans="8:8">
      <c r="H2450"/>
    </row>
    <row r="2451" spans="8:8">
      <c r="H2451"/>
    </row>
    <row r="2452" spans="8:8">
      <c r="H2452"/>
    </row>
    <row r="2453" spans="8:8">
      <c r="H2453"/>
    </row>
    <row r="2454" spans="8:8">
      <c r="H2454"/>
    </row>
    <row r="2455" spans="8:8">
      <c r="H2455"/>
    </row>
    <row r="2456" spans="8:8">
      <c r="H2456"/>
    </row>
    <row r="2457" spans="8:8">
      <c r="H2457"/>
    </row>
    <row r="2458" spans="8:8">
      <c r="H2458"/>
    </row>
    <row r="2459" spans="8:8">
      <c r="H2459"/>
    </row>
    <row r="2460" spans="8:8">
      <c r="H2460"/>
    </row>
    <row r="2461" spans="8:8">
      <c r="H2461"/>
    </row>
    <row r="2462" spans="8:8">
      <c r="H2462"/>
    </row>
    <row r="2463" spans="8:8">
      <c r="H2463"/>
    </row>
    <row r="2464" spans="8:8">
      <c r="H2464"/>
    </row>
    <row r="2465" spans="8:8">
      <c r="H2465"/>
    </row>
    <row r="2466" spans="8:8">
      <c r="H2466"/>
    </row>
    <row r="2467" spans="8:8">
      <c r="H2467"/>
    </row>
    <row r="2468" spans="8:8">
      <c r="H2468"/>
    </row>
    <row r="2469" spans="8:8">
      <c r="H2469"/>
    </row>
    <row r="2470" spans="8:8">
      <c r="H2470"/>
    </row>
    <row r="2471" spans="8:8">
      <c r="H2471"/>
    </row>
    <row r="2472" spans="8:8">
      <c r="H2472"/>
    </row>
    <row r="2473" spans="8:8">
      <c r="H2473"/>
    </row>
    <row r="2474" spans="8:8">
      <c r="H2474"/>
    </row>
    <row r="2475" spans="8:8">
      <c r="H2475"/>
    </row>
    <row r="2476" spans="8:8">
      <c r="H2476"/>
    </row>
    <row r="2477" spans="8:8">
      <c r="H2477"/>
    </row>
    <row r="2478" spans="8:8">
      <c r="H2478"/>
    </row>
    <row r="2479" spans="8:8">
      <c r="H2479"/>
    </row>
    <row r="2480" spans="8:8">
      <c r="H2480"/>
    </row>
    <row r="2481" spans="8:8">
      <c r="H2481"/>
    </row>
    <row r="2482" spans="8:8">
      <c r="H2482"/>
    </row>
    <row r="2483" spans="8:8">
      <c r="H2483"/>
    </row>
    <row r="2484" spans="8:8">
      <c r="H2484"/>
    </row>
    <row r="2485" spans="8:8">
      <c r="H2485"/>
    </row>
    <row r="2486" spans="8:8">
      <c r="H2486"/>
    </row>
    <row r="2487" spans="8:8">
      <c r="H2487"/>
    </row>
    <row r="2488" spans="8:8">
      <c r="H2488"/>
    </row>
    <row r="2489" spans="8:8">
      <c r="H2489"/>
    </row>
    <row r="2490" spans="8:8">
      <c r="H2490"/>
    </row>
    <row r="2491" spans="8:8">
      <c r="H2491"/>
    </row>
    <row r="2492" spans="8:8">
      <c r="H2492"/>
    </row>
    <row r="2493" spans="8:8">
      <c r="H2493"/>
    </row>
    <row r="2494" spans="8:8">
      <c r="H2494"/>
    </row>
    <row r="2495" spans="8:8">
      <c r="H2495"/>
    </row>
    <row r="2496" spans="8:8">
      <c r="H2496"/>
    </row>
    <row r="2497" spans="8:8">
      <c r="H2497"/>
    </row>
    <row r="2498" spans="8:8">
      <c r="H2498"/>
    </row>
    <row r="2499" spans="8:8">
      <c r="H2499"/>
    </row>
    <row r="2500" spans="8:8">
      <c r="H2500"/>
    </row>
    <row r="2501" spans="8:8">
      <c r="H2501"/>
    </row>
    <row r="2502" spans="8:8">
      <c r="H2502"/>
    </row>
    <row r="2503" spans="8:8">
      <c r="H2503"/>
    </row>
    <row r="2504" spans="8:8">
      <c r="H2504"/>
    </row>
    <row r="2505" spans="8:8">
      <c r="H2505"/>
    </row>
    <row r="2506" spans="8:8">
      <c r="H2506"/>
    </row>
    <row r="2507" spans="8:8">
      <c r="H2507"/>
    </row>
    <row r="2508" spans="8:8">
      <c r="H2508"/>
    </row>
    <row r="2509" spans="8:8">
      <c r="H2509"/>
    </row>
    <row r="2510" spans="8:8">
      <c r="H2510"/>
    </row>
    <row r="2511" spans="8:8">
      <c r="H2511"/>
    </row>
    <row r="2512" spans="8:8">
      <c r="H2512"/>
    </row>
    <row r="2513" spans="8:8">
      <c r="H2513"/>
    </row>
    <row r="2514" spans="8:8">
      <c r="H2514"/>
    </row>
    <row r="2515" spans="8:8">
      <c r="H2515"/>
    </row>
    <row r="2516" spans="8:8">
      <c r="H2516"/>
    </row>
    <row r="2517" spans="8:8">
      <c r="H2517"/>
    </row>
    <row r="2518" spans="8:8">
      <c r="H2518"/>
    </row>
    <row r="2519" spans="8:8">
      <c r="H2519"/>
    </row>
    <row r="2520" spans="8:8">
      <c r="H2520"/>
    </row>
    <row r="2521" spans="8:8">
      <c r="H2521"/>
    </row>
    <row r="2522" spans="8:8">
      <c r="H2522"/>
    </row>
    <row r="2523" spans="8:8">
      <c r="H2523"/>
    </row>
    <row r="2524" spans="8:8">
      <c r="H2524"/>
    </row>
    <row r="2525" spans="8:8">
      <c r="H2525"/>
    </row>
    <row r="2526" spans="8:8">
      <c r="H2526"/>
    </row>
    <row r="2527" spans="8:8">
      <c r="H2527"/>
    </row>
    <row r="2528" spans="8:8">
      <c r="H2528"/>
    </row>
    <row r="2529" spans="8:8">
      <c r="H2529"/>
    </row>
    <row r="2530" spans="8:8">
      <c r="H2530"/>
    </row>
    <row r="2531" spans="8:8">
      <c r="H2531"/>
    </row>
    <row r="2532" spans="8:8">
      <c r="H2532"/>
    </row>
    <row r="2533" spans="8:8">
      <c r="H2533"/>
    </row>
    <row r="2534" spans="8:8">
      <c r="H2534"/>
    </row>
    <row r="2535" spans="8:8">
      <c r="H2535"/>
    </row>
    <row r="2536" spans="8:8">
      <c r="H2536"/>
    </row>
    <row r="2537" spans="8:8">
      <c r="H2537"/>
    </row>
    <row r="2538" spans="8:8">
      <c r="H2538"/>
    </row>
    <row r="2539" spans="8:8">
      <c r="H2539"/>
    </row>
    <row r="2540" spans="8:8">
      <c r="H2540"/>
    </row>
    <row r="2541" spans="8:8">
      <c r="H2541"/>
    </row>
    <row r="2542" spans="8:8">
      <c r="H2542"/>
    </row>
    <row r="2543" spans="8:8">
      <c r="H2543"/>
    </row>
    <row r="2544" spans="8:8">
      <c r="H2544"/>
    </row>
    <row r="2545" spans="8:8">
      <c r="H2545"/>
    </row>
    <row r="2546" spans="8:8">
      <c r="H2546"/>
    </row>
    <row r="2547" spans="8:8">
      <c r="H2547"/>
    </row>
    <row r="2548" spans="8:8">
      <c r="H2548"/>
    </row>
    <row r="2549" spans="8:8">
      <c r="H2549"/>
    </row>
    <row r="2550" spans="8:8">
      <c r="H2550"/>
    </row>
    <row r="2551" spans="8:8">
      <c r="H2551"/>
    </row>
    <row r="2552" spans="8:8">
      <c r="H2552"/>
    </row>
    <row r="2553" spans="8:8">
      <c r="H2553"/>
    </row>
    <row r="2554" spans="8:8">
      <c r="H2554"/>
    </row>
    <row r="2555" spans="8:8">
      <c r="H2555"/>
    </row>
    <row r="2556" spans="8:8">
      <c r="H2556"/>
    </row>
    <row r="2557" spans="8:8">
      <c r="H2557"/>
    </row>
    <row r="2558" spans="8:8">
      <c r="H2558"/>
    </row>
    <row r="2559" spans="8:8">
      <c r="H2559"/>
    </row>
    <row r="2560" spans="8:8">
      <c r="H2560"/>
    </row>
    <row r="2561" spans="8:8">
      <c r="H2561"/>
    </row>
    <row r="2562" spans="8:8">
      <c r="H2562"/>
    </row>
    <row r="2563" spans="8:8">
      <c r="H2563"/>
    </row>
    <row r="2564" spans="8:8">
      <c r="H2564"/>
    </row>
    <row r="2565" spans="8:8">
      <c r="H2565"/>
    </row>
    <row r="2566" spans="8:8">
      <c r="H2566"/>
    </row>
    <row r="2567" spans="8:8">
      <c r="H2567"/>
    </row>
    <row r="2568" spans="8:8">
      <c r="H2568"/>
    </row>
    <row r="2569" spans="8:8">
      <c r="H2569"/>
    </row>
    <row r="2570" spans="8:8">
      <c r="H2570"/>
    </row>
    <row r="2571" spans="8:8">
      <c r="H2571"/>
    </row>
    <row r="2572" spans="8:8">
      <c r="H2572"/>
    </row>
    <row r="2573" spans="8:8">
      <c r="H2573"/>
    </row>
    <row r="2574" spans="8:8">
      <c r="H2574"/>
    </row>
    <row r="2575" spans="8:8">
      <c r="H2575"/>
    </row>
    <row r="2576" spans="8:8">
      <c r="H2576"/>
    </row>
    <row r="2577" spans="8:8">
      <c r="H2577"/>
    </row>
    <row r="2578" spans="8:8">
      <c r="H2578"/>
    </row>
    <row r="2579" spans="8:8">
      <c r="H2579"/>
    </row>
    <row r="2580" spans="8:8">
      <c r="H2580"/>
    </row>
    <row r="2581" spans="8:8">
      <c r="H2581"/>
    </row>
    <row r="2582" spans="8:8">
      <c r="H2582"/>
    </row>
    <row r="2583" spans="8:8">
      <c r="H2583"/>
    </row>
    <row r="2584" spans="8:8">
      <c r="H2584"/>
    </row>
    <row r="2585" spans="8:8">
      <c r="H2585"/>
    </row>
    <row r="2586" spans="8:8">
      <c r="H2586"/>
    </row>
    <row r="2587" spans="8:8">
      <c r="H2587"/>
    </row>
    <row r="2588" spans="8:8">
      <c r="H2588"/>
    </row>
    <row r="2589" spans="8:8">
      <c r="H2589"/>
    </row>
    <row r="2590" spans="8:8">
      <c r="H2590"/>
    </row>
    <row r="2591" spans="8:8">
      <c r="H2591"/>
    </row>
    <row r="2592" spans="8:8">
      <c r="H2592"/>
    </row>
    <row r="2593" spans="8:8">
      <c r="H2593"/>
    </row>
    <row r="2594" spans="8:8">
      <c r="H2594"/>
    </row>
    <row r="2595" spans="8:8">
      <c r="H2595"/>
    </row>
    <row r="2596" spans="8:8">
      <c r="H2596"/>
    </row>
    <row r="2597" spans="8:8">
      <c r="H2597"/>
    </row>
    <row r="2598" spans="8:8">
      <c r="H2598"/>
    </row>
    <row r="2599" spans="8:8">
      <c r="H2599"/>
    </row>
    <row r="2600" spans="8:8">
      <c r="H2600"/>
    </row>
    <row r="2601" spans="8:8">
      <c r="H2601"/>
    </row>
    <row r="2602" spans="8:8">
      <c r="H2602"/>
    </row>
    <row r="2603" spans="8:8">
      <c r="H2603"/>
    </row>
    <row r="2604" spans="8:8">
      <c r="H2604"/>
    </row>
    <row r="2605" spans="8:8">
      <c r="H2605"/>
    </row>
    <row r="2606" spans="8:8">
      <c r="H2606"/>
    </row>
    <row r="2607" spans="8:8">
      <c r="H2607"/>
    </row>
    <row r="2608" spans="8:8">
      <c r="H2608"/>
    </row>
    <row r="2609" spans="8:8">
      <c r="H2609"/>
    </row>
    <row r="2610" spans="8:8">
      <c r="H2610"/>
    </row>
    <row r="2611" spans="8:8">
      <c r="H2611"/>
    </row>
    <row r="2612" spans="8:8">
      <c r="H2612"/>
    </row>
    <row r="2613" spans="8:8">
      <c r="H2613"/>
    </row>
    <row r="2614" spans="8:8">
      <c r="H2614"/>
    </row>
    <row r="2615" spans="8:8">
      <c r="H2615"/>
    </row>
    <row r="2616" spans="8:8">
      <c r="H2616"/>
    </row>
    <row r="2617" spans="8:8">
      <c r="H2617"/>
    </row>
    <row r="2618" spans="8:8">
      <c r="H2618"/>
    </row>
    <row r="2619" spans="8:8">
      <c r="H2619"/>
    </row>
    <row r="2620" spans="8:8">
      <c r="H2620"/>
    </row>
    <row r="2621" spans="8:8">
      <c r="H2621"/>
    </row>
    <row r="2622" spans="8:8">
      <c r="H2622"/>
    </row>
    <row r="2623" spans="8:8">
      <c r="H2623"/>
    </row>
    <row r="2624" spans="8:8">
      <c r="H2624"/>
    </row>
    <row r="2625" spans="8:8">
      <c r="H2625"/>
    </row>
    <row r="2626" spans="8:8">
      <c r="H2626"/>
    </row>
    <row r="2627" spans="8:8">
      <c r="H2627"/>
    </row>
    <row r="2628" spans="8:8">
      <c r="H2628"/>
    </row>
    <row r="2629" spans="8:8">
      <c r="H2629"/>
    </row>
    <row r="2630" spans="8:8">
      <c r="H2630"/>
    </row>
    <row r="2631" spans="8:8">
      <c r="H2631"/>
    </row>
    <row r="2632" spans="8:8">
      <c r="H2632"/>
    </row>
    <row r="2633" spans="8:8">
      <c r="H2633"/>
    </row>
    <row r="2634" spans="8:8">
      <c r="H2634"/>
    </row>
    <row r="2635" spans="8:8">
      <c r="H2635"/>
    </row>
    <row r="2636" spans="8:8">
      <c r="H2636"/>
    </row>
    <row r="2637" spans="8:8">
      <c r="H2637"/>
    </row>
    <row r="2638" spans="8:8">
      <c r="H2638"/>
    </row>
    <row r="2639" spans="8:8">
      <c r="H2639"/>
    </row>
    <row r="2640" spans="8:8">
      <c r="H2640"/>
    </row>
    <row r="2641" spans="8:8">
      <c r="H2641"/>
    </row>
    <row r="2642" spans="8:8">
      <c r="H2642"/>
    </row>
    <row r="2643" spans="8:8">
      <c r="H2643"/>
    </row>
    <row r="2644" spans="8:8">
      <c r="H2644"/>
    </row>
    <row r="2645" spans="8:8">
      <c r="H2645"/>
    </row>
    <row r="2646" spans="8:8">
      <c r="H2646"/>
    </row>
    <row r="2647" spans="8:8">
      <c r="H2647"/>
    </row>
    <row r="2648" spans="8:8">
      <c r="H2648"/>
    </row>
    <row r="2649" spans="8:8">
      <c r="H2649"/>
    </row>
    <row r="2650" spans="8:8">
      <c r="H2650"/>
    </row>
    <row r="2651" spans="8:8">
      <c r="H2651"/>
    </row>
    <row r="2652" spans="8:8">
      <c r="H2652"/>
    </row>
    <row r="2653" spans="8:8">
      <c r="H2653"/>
    </row>
    <row r="2654" spans="8:8">
      <c r="H2654"/>
    </row>
    <row r="2655" spans="8:8">
      <c r="H2655"/>
    </row>
    <row r="2656" spans="8:8">
      <c r="H2656"/>
    </row>
    <row r="2657" spans="8:8">
      <c r="H2657"/>
    </row>
    <row r="2658" spans="8:8">
      <c r="H2658"/>
    </row>
    <row r="2659" spans="8:8">
      <c r="H2659"/>
    </row>
    <row r="2660" spans="8:8">
      <c r="H2660"/>
    </row>
    <row r="2661" spans="8:8">
      <c r="H2661"/>
    </row>
    <row r="2662" spans="8:8">
      <c r="H2662"/>
    </row>
    <row r="2663" spans="8:8">
      <c r="H2663"/>
    </row>
    <row r="2664" spans="8:8">
      <c r="H2664"/>
    </row>
    <row r="2665" spans="8:8">
      <c r="H2665"/>
    </row>
    <row r="2666" spans="8:8">
      <c r="H2666"/>
    </row>
    <row r="2667" spans="8:8">
      <c r="H2667"/>
    </row>
    <row r="2668" spans="8:8">
      <c r="H2668"/>
    </row>
    <row r="2669" spans="8:8">
      <c r="H2669"/>
    </row>
    <row r="2670" spans="8:8">
      <c r="H2670"/>
    </row>
    <row r="2671" spans="8:8">
      <c r="H2671"/>
    </row>
    <row r="2672" spans="8:8">
      <c r="H2672"/>
    </row>
    <row r="2673" spans="8:8">
      <c r="H2673"/>
    </row>
    <row r="2674" spans="8:8">
      <c r="H2674"/>
    </row>
    <row r="2675" spans="8:8">
      <c r="H2675"/>
    </row>
    <row r="2676" spans="8:8">
      <c r="H2676"/>
    </row>
    <row r="2677" spans="8:8">
      <c r="H2677"/>
    </row>
    <row r="2678" spans="8:8">
      <c r="H2678"/>
    </row>
    <row r="2679" spans="8:8">
      <c r="H2679"/>
    </row>
    <row r="2680" spans="8:8">
      <c r="H2680"/>
    </row>
    <row r="2681" spans="8:8">
      <c r="H2681"/>
    </row>
    <row r="2682" spans="8:8">
      <c r="H2682"/>
    </row>
    <row r="2683" spans="8:8">
      <c r="H2683"/>
    </row>
    <row r="2684" spans="8:8">
      <c r="H2684"/>
    </row>
    <row r="2685" spans="8:8">
      <c r="H2685"/>
    </row>
    <row r="2686" spans="8:8">
      <c r="H2686"/>
    </row>
    <row r="2687" spans="8:8">
      <c r="H2687"/>
    </row>
    <row r="2688" spans="8:8">
      <c r="H2688"/>
    </row>
    <row r="2689" spans="8:8">
      <c r="H2689"/>
    </row>
    <row r="2690" spans="8:8">
      <c r="H2690"/>
    </row>
    <row r="2691" spans="8:8">
      <c r="H2691"/>
    </row>
    <row r="2692" spans="8:8">
      <c r="H2692"/>
    </row>
    <row r="2693" spans="8:8">
      <c r="H2693"/>
    </row>
    <row r="2694" spans="8:8">
      <c r="H2694"/>
    </row>
    <row r="2695" spans="8:8">
      <c r="H2695"/>
    </row>
    <row r="2696" spans="8:8">
      <c r="H2696"/>
    </row>
    <row r="2697" spans="8:8">
      <c r="H2697"/>
    </row>
    <row r="2698" spans="8:8">
      <c r="H2698"/>
    </row>
    <row r="2699" spans="8:8">
      <c r="H2699"/>
    </row>
    <row r="2700" spans="8:8">
      <c r="H2700"/>
    </row>
    <row r="2701" spans="8:8">
      <c r="H2701"/>
    </row>
    <row r="2702" spans="8:8">
      <c r="H2702"/>
    </row>
    <row r="2703" spans="8:8">
      <c r="H2703"/>
    </row>
    <row r="2704" spans="8:8">
      <c r="H2704"/>
    </row>
    <row r="2705" spans="8:8">
      <c r="H2705"/>
    </row>
    <row r="2706" spans="8:8">
      <c r="H2706"/>
    </row>
    <row r="2707" spans="8:8">
      <c r="H2707"/>
    </row>
    <row r="2708" spans="8:8">
      <c r="H2708"/>
    </row>
    <row r="2709" spans="8:8">
      <c r="H2709"/>
    </row>
    <row r="2710" spans="8:8">
      <c r="H2710"/>
    </row>
    <row r="2711" spans="8:8">
      <c r="H2711"/>
    </row>
    <row r="2712" spans="8:8">
      <c r="H2712"/>
    </row>
    <row r="2713" spans="8:8">
      <c r="H2713"/>
    </row>
    <row r="2714" spans="8:8">
      <c r="H2714"/>
    </row>
    <row r="2715" spans="8:8">
      <c r="H2715"/>
    </row>
    <row r="2716" spans="8:8">
      <c r="H2716"/>
    </row>
    <row r="2717" spans="8:8">
      <c r="H2717"/>
    </row>
    <row r="2718" spans="8:8">
      <c r="H2718"/>
    </row>
    <row r="2719" spans="8:8">
      <c r="H2719"/>
    </row>
    <row r="2720" spans="8:8">
      <c r="H2720"/>
    </row>
    <row r="2721" spans="8:8">
      <c r="H2721"/>
    </row>
    <row r="2722" spans="8:8">
      <c r="H2722"/>
    </row>
    <row r="2723" spans="8:8">
      <c r="H2723"/>
    </row>
    <row r="2724" spans="8:8">
      <c r="H2724"/>
    </row>
    <row r="2725" spans="8:8">
      <c r="H2725"/>
    </row>
    <row r="2726" spans="8:8">
      <c r="H2726"/>
    </row>
    <row r="2727" spans="8:8">
      <c r="H2727"/>
    </row>
    <row r="2728" spans="8:8">
      <c r="H2728"/>
    </row>
    <row r="2729" spans="8:8">
      <c r="H2729"/>
    </row>
    <row r="2730" spans="8:8">
      <c r="H2730"/>
    </row>
    <row r="2731" spans="8:8">
      <c r="H2731"/>
    </row>
    <row r="2732" spans="8:8">
      <c r="H2732"/>
    </row>
    <row r="2733" spans="8:8">
      <c r="H2733"/>
    </row>
    <row r="2734" spans="8:8">
      <c r="H2734"/>
    </row>
    <row r="2735" spans="8:8">
      <c r="H2735"/>
    </row>
    <row r="2736" spans="8:8">
      <c r="H2736"/>
    </row>
    <row r="2737" spans="8:8">
      <c r="H2737"/>
    </row>
    <row r="2738" spans="8:8">
      <c r="H2738"/>
    </row>
    <row r="2739" spans="8:8">
      <c r="H2739"/>
    </row>
    <row r="2740" spans="8:8">
      <c r="H2740"/>
    </row>
    <row r="2741" spans="8:8">
      <c r="H2741"/>
    </row>
    <row r="2742" spans="8:8">
      <c r="H2742"/>
    </row>
    <row r="2743" spans="8:8">
      <c r="H2743"/>
    </row>
    <row r="2744" spans="8:8">
      <c r="H2744"/>
    </row>
    <row r="2745" spans="8:8">
      <c r="H2745"/>
    </row>
    <row r="2746" spans="8:8">
      <c r="H2746"/>
    </row>
    <row r="2747" spans="8:8">
      <c r="H2747"/>
    </row>
    <row r="2748" spans="8:8">
      <c r="H2748"/>
    </row>
    <row r="2749" spans="8:8">
      <c r="H2749"/>
    </row>
    <row r="2750" spans="8:8">
      <c r="H2750"/>
    </row>
    <row r="2751" spans="8:8">
      <c r="H2751"/>
    </row>
    <row r="2752" spans="8:8">
      <c r="H2752"/>
    </row>
    <row r="2753" spans="8:8">
      <c r="H2753"/>
    </row>
    <row r="2754" spans="8:8">
      <c r="H2754"/>
    </row>
    <row r="2755" spans="8:8">
      <c r="H2755"/>
    </row>
    <row r="2756" spans="8:8">
      <c r="H2756"/>
    </row>
    <row r="2757" spans="8:8">
      <c r="H2757"/>
    </row>
    <row r="2758" spans="8:8">
      <c r="H2758"/>
    </row>
    <row r="2759" spans="8:8">
      <c r="H2759"/>
    </row>
    <row r="2760" spans="8:8">
      <c r="H2760"/>
    </row>
    <row r="2761" spans="8:8">
      <c r="H2761"/>
    </row>
    <row r="2762" spans="8:8">
      <c r="H2762"/>
    </row>
    <row r="2763" spans="8:8">
      <c r="H2763"/>
    </row>
    <row r="2764" spans="8:8">
      <c r="H2764"/>
    </row>
    <row r="2765" spans="8:8">
      <c r="H2765"/>
    </row>
    <row r="2766" spans="8:8">
      <c r="H2766"/>
    </row>
    <row r="2767" spans="8:8">
      <c r="H2767"/>
    </row>
    <row r="2768" spans="8:8">
      <c r="H2768"/>
    </row>
    <row r="2769" spans="8:8">
      <c r="H2769"/>
    </row>
    <row r="2770" spans="8:8">
      <c r="H2770"/>
    </row>
    <row r="2771" spans="8:8">
      <c r="H2771"/>
    </row>
    <row r="2772" spans="8:8">
      <c r="H2772"/>
    </row>
    <row r="2773" spans="8:8">
      <c r="H2773"/>
    </row>
    <row r="2774" spans="8:8">
      <c r="H2774"/>
    </row>
    <row r="2775" spans="8:8">
      <c r="H2775"/>
    </row>
    <row r="2776" spans="8:8">
      <c r="H2776"/>
    </row>
    <row r="2777" spans="8:8">
      <c r="H2777"/>
    </row>
    <row r="2778" spans="8:8">
      <c r="H2778"/>
    </row>
    <row r="2779" spans="8:8">
      <c r="H2779"/>
    </row>
    <row r="2780" spans="8:8">
      <c r="H2780"/>
    </row>
    <row r="2781" spans="8:8">
      <c r="H2781"/>
    </row>
    <row r="2782" spans="8:8">
      <c r="H2782"/>
    </row>
    <row r="2783" spans="8:8">
      <c r="H2783"/>
    </row>
    <row r="2784" spans="8:8">
      <c r="H2784"/>
    </row>
    <row r="2785" spans="8:8">
      <c r="H2785"/>
    </row>
    <row r="2786" spans="8:8">
      <c r="H2786"/>
    </row>
    <row r="2787" spans="8:8">
      <c r="H2787"/>
    </row>
    <row r="2788" spans="8:8">
      <c r="H2788"/>
    </row>
    <row r="2789" spans="8:8">
      <c r="H2789"/>
    </row>
    <row r="2790" spans="8:8">
      <c r="H2790"/>
    </row>
    <row r="2791" spans="8:8">
      <c r="H2791"/>
    </row>
    <row r="2792" spans="8:8">
      <c r="H2792"/>
    </row>
    <row r="2793" spans="8:8">
      <c r="H2793"/>
    </row>
    <row r="2794" spans="8:8">
      <c r="H2794"/>
    </row>
    <row r="2795" spans="8:8">
      <c r="H2795"/>
    </row>
    <row r="2796" spans="8:8">
      <c r="H2796"/>
    </row>
    <row r="2797" spans="8:8">
      <c r="H2797"/>
    </row>
    <row r="2798" spans="8:8">
      <c r="H2798"/>
    </row>
    <row r="2799" spans="8:8">
      <c r="H2799"/>
    </row>
    <row r="2800" spans="8:8">
      <c r="H2800"/>
    </row>
    <row r="2801" spans="8:8">
      <c r="H2801"/>
    </row>
    <row r="2802" spans="8:8">
      <c r="H2802"/>
    </row>
    <row r="2803" spans="8:8">
      <c r="H2803"/>
    </row>
    <row r="2804" spans="8:8">
      <c r="H2804"/>
    </row>
    <row r="2805" spans="8:8">
      <c r="H2805"/>
    </row>
    <row r="2806" spans="8:8">
      <c r="H2806"/>
    </row>
    <row r="2807" spans="8:8">
      <c r="H2807"/>
    </row>
    <row r="2808" spans="8:8">
      <c r="H2808"/>
    </row>
    <row r="2809" spans="8:8">
      <c r="H2809"/>
    </row>
    <row r="2810" spans="8:8">
      <c r="H2810"/>
    </row>
    <row r="2811" spans="8:8">
      <c r="H2811"/>
    </row>
    <row r="2812" spans="8:8">
      <c r="H2812"/>
    </row>
    <row r="2813" spans="8:8">
      <c r="H2813"/>
    </row>
    <row r="2814" spans="8:8">
      <c r="H2814"/>
    </row>
    <row r="2815" spans="8:8">
      <c r="H2815"/>
    </row>
    <row r="2816" spans="8:8">
      <c r="H2816"/>
    </row>
    <row r="2817" spans="8:8">
      <c r="H2817"/>
    </row>
    <row r="2818" spans="8:8">
      <c r="H2818"/>
    </row>
    <row r="2819" spans="8:8">
      <c r="H2819"/>
    </row>
    <row r="2820" spans="8:8">
      <c r="H2820"/>
    </row>
    <row r="2821" spans="8:8">
      <c r="H2821"/>
    </row>
    <row r="2822" spans="8:8">
      <c r="H2822"/>
    </row>
    <row r="2823" spans="8:8">
      <c r="H2823"/>
    </row>
    <row r="2824" spans="8:8">
      <c r="H2824"/>
    </row>
    <row r="2825" spans="8:8">
      <c r="H2825"/>
    </row>
    <row r="2826" spans="8:8">
      <c r="H2826"/>
    </row>
    <row r="2827" spans="8:8">
      <c r="H2827"/>
    </row>
    <row r="2828" spans="8:8">
      <c r="H2828"/>
    </row>
    <row r="2829" spans="8:8">
      <c r="H2829"/>
    </row>
    <row r="2830" spans="8:8">
      <c r="H2830"/>
    </row>
    <row r="2831" spans="8:8">
      <c r="H2831"/>
    </row>
    <row r="2832" spans="8:8">
      <c r="H2832"/>
    </row>
    <row r="2833" spans="8:8">
      <c r="H2833"/>
    </row>
    <row r="2834" spans="8:8">
      <c r="H2834"/>
    </row>
    <row r="2835" spans="8:8">
      <c r="H2835"/>
    </row>
    <row r="2836" spans="8:8">
      <c r="H2836"/>
    </row>
    <row r="2837" spans="8:8">
      <c r="H2837"/>
    </row>
    <row r="2838" spans="8:8">
      <c r="H2838"/>
    </row>
    <row r="2839" spans="8:8">
      <c r="H2839"/>
    </row>
  </sheetData>
  <mergeCells count="82">
    <mergeCell ref="L35:N35"/>
    <mergeCell ref="B35:E35"/>
    <mergeCell ref="L36:N36"/>
    <mergeCell ref="L37:N37"/>
    <mergeCell ref="B36:E36"/>
    <mergeCell ref="B37:E37"/>
    <mergeCell ref="L38:N38"/>
    <mergeCell ref="B38:E38"/>
    <mergeCell ref="B40:E40"/>
    <mergeCell ref="B41:E41"/>
    <mergeCell ref="L39:N39"/>
    <mergeCell ref="B39:E39"/>
    <mergeCell ref="L40:N40"/>
    <mergeCell ref="L41:N41"/>
    <mergeCell ref="A1:S1"/>
    <mergeCell ref="J7:K7"/>
    <mergeCell ref="A4:S6"/>
    <mergeCell ref="E3:Q3"/>
    <mergeCell ref="B7:E7"/>
    <mergeCell ref="A3:D3"/>
    <mergeCell ref="A2:S2"/>
    <mergeCell ref="L7:N7"/>
    <mergeCell ref="L44:N44"/>
    <mergeCell ref="B42:E42"/>
    <mergeCell ref="L42:N42"/>
    <mergeCell ref="B43:E43"/>
    <mergeCell ref="L43:N43"/>
    <mergeCell ref="B44:E44"/>
    <mergeCell ref="L28:N28"/>
    <mergeCell ref="B27:E27"/>
    <mergeCell ref="B28:E28"/>
    <mergeCell ref="L29:N29"/>
    <mergeCell ref="L34:N34"/>
    <mergeCell ref="B33:E33"/>
    <mergeCell ref="B34:E34"/>
    <mergeCell ref="L32:N32"/>
    <mergeCell ref="B31:E31"/>
    <mergeCell ref="B32:E32"/>
    <mergeCell ref="L33:N33"/>
    <mergeCell ref="L30:N30"/>
    <mergeCell ref="B29:E29"/>
    <mergeCell ref="B30:E30"/>
    <mergeCell ref="L31:N31"/>
    <mergeCell ref="L26:N26"/>
    <mergeCell ref="B26:E26"/>
    <mergeCell ref="L27:N27"/>
    <mergeCell ref="L25:N25"/>
    <mergeCell ref="B24:E24"/>
    <mergeCell ref="B25:E25"/>
    <mergeCell ref="B22:E22"/>
    <mergeCell ref="B23:E23"/>
    <mergeCell ref="L24:N24"/>
    <mergeCell ref="L22:N22"/>
    <mergeCell ref="B17:E17"/>
    <mergeCell ref="L21:N21"/>
    <mergeCell ref="B20:E20"/>
    <mergeCell ref="B21:E21"/>
    <mergeCell ref="L19:N19"/>
    <mergeCell ref="B18:E18"/>
    <mergeCell ref="B19:E19"/>
    <mergeCell ref="L20:N20"/>
    <mergeCell ref="L23:N23"/>
    <mergeCell ref="L18:N18"/>
    <mergeCell ref="L14:N14"/>
    <mergeCell ref="B14:E14"/>
    <mergeCell ref="L15:N15"/>
    <mergeCell ref="L16:N16"/>
    <mergeCell ref="B15:E15"/>
    <mergeCell ref="B16:E16"/>
    <mergeCell ref="L17:N17"/>
    <mergeCell ref="L8:N8"/>
    <mergeCell ref="B8:E8"/>
    <mergeCell ref="B12:E12"/>
    <mergeCell ref="L13:N13"/>
    <mergeCell ref="B13:E13"/>
    <mergeCell ref="B10:E10"/>
    <mergeCell ref="B11:E11"/>
    <mergeCell ref="L9:N9"/>
    <mergeCell ref="L10:N10"/>
    <mergeCell ref="L11:N11"/>
    <mergeCell ref="L12:N12"/>
    <mergeCell ref="B9:E9"/>
  </mergeCells>
  <phoneticPr fontId="10" type="noConversion"/>
  <pageMargins left="0.78740157480314965" right="3.937007874015748E-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activeCell="A4" sqref="A4:S5"/>
    </sheetView>
  </sheetViews>
  <sheetFormatPr defaultRowHeight="12.75"/>
  <cols>
    <col min="1" max="1" width="9.42578125" customWidth="1"/>
    <col min="2" max="2" width="1.85546875" customWidth="1"/>
    <col min="3" max="3" width="6.7109375" customWidth="1"/>
    <col min="4" max="4" width="8.5703125" customWidth="1"/>
    <col min="5" max="5" width="6.85546875" customWidth="1"/>
    <col min="6" max="6" width="5.7109375" customWidth="1"/>
    <col min="7" max="7" width="6.42578125" customWidth="1"/>
    <col min="8" max="8" width="6.7109375" customWidth="1"/>
    <col min="9" max="9" width="8" customWidth="1"/>
    <col min="10" max="10" width="3.5703125" customWidth="1"/>
    <col min="11" max="11" width="5.28515625" customWidth="1"/>
    <col min="12" max="12" width="7.85546875" customWidth="1"/>
    <col min="13" max="13" width="7" customWidth="1"/>
    <col min="14" max="14" width="5.42578125" customWidth="1"/>
    <col min="15" max="15" width="8" customWidth="1"/>
    <col min="16" max="16" width="5.42578125" customWidth="1"/>
    <col min="17" max="17" width="7.42578125" customWidth="1"/>
    <col min="18" max="18" width="8.140625" customWidth="1"/>
    <col min="19" max="19" width="8" customWidth="1"/>
    <col min="20" max="20" width="5.28515625" customWidth="1"/>
  </cols>
  <sheetData>
    <row r="1" spans="1:22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2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2" ht="13.5" thickBot="1">
      <c r="A3" s="398" t="s">
        <v>233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401" t="s">
        <v>73</v>
      </c>
      <c r="R3" s="402"/>
      <c r="S3" s="28" t="s">
        <v>289</v>
      </c>
    </row>
    <row r="4" spans="1:22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22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22" s="41" customFormat="1" ht="13.5" customHeight="1">
      <c r="A6" s="390" t="s">
        <v>152</v>
      </c>
      <c r="B6" s="391"/>
      <c r="C6" s="391"/>
      <c r="D6" s="391"/>
      <c r="E6" s="391"/>
      <c r="F6" s="391"/>
      <c r="G6" s="391"/>
      <c r="H6" s="392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>
      <c r="A7" s="57" t="s">
        <v>142</v>
      </c>
      <c r="B7" s="387" t="s">
        <v>326</v>
      </c>
      <c r="C7" s="387"/>
      <c r="D7" s="387"/>
      <c r="E7" s="387"/>
      <c r="F7" s="387"/>
      <c r="G7" s="387"/>
      <c r="H7" s="387"/>
      <c r="I7" s="387"/>
      <c r="J7" s="388"/>
      <c r="K7" s="391" t="s">
        <v>206</v>
      </c>
      <c r="L7" s="391"/>
      <c r="M7" s="387" t="s">
        <v>326</v>
      </c>
      <c r="N7" s="387"/>
      <c r="O7" s="388"/>
      <c r="P7" s="105" t="s">
        <v>67</v>
      </c>
      <c r="Q7" s="115">
        <v>41934</v>
      </c>
      <c r="R7" s="112" t="s">
        <v>68</v>
      </c>
      <c r="S7" s="115">
        <v>41936</v>
      </c>
      <c r="T7" s="116"/>
      <c r="U7" s="4"/>
      <c r="V7" s="4"/>
    </row>
    <row r="8" spans="1:22">
      <c r="A8" s="390" t="s">
        <v>229</v>
      </c>
      <c r="B8" s="391"/>
      <c r="C8" s="387" t="s">
        <v>327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8"/>
      <c r="T8" s="116"/>
      <c r="U8" s="4"/>
      <c r="V8" s="4"/>
    </row>
    <row r="9" spans="1:22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</row>
    <row r="10" spans="1:22">
      <c r="A10" s="57" t="s">
        <v>142</v>
      </c>
      <c r="B10" s="387" t="s">
        <v>328</v>
      </c>
      <c r="C10" s="387"/>
      <c r="D10" s="387"/>
      <c r="E10" s="387"/>
      <c r="F10" s="387"/>
      <c r="G10" s="387"/>
      <c r="H10" s="387"/>
      <c r="I10" s="387"/>
      <c r="J10" s="388"/>
      <c r="K10" s="391" t="s">
        <v>206</v>
      </c>
      <c r="L10" s="391"/>
      <c r="M10" s="387" t="s">
        <v>328</v>
      </c>
      <c r="N10" s="387"/>
      <c r="O10" s="388"/>
      <c r="P10" s="105" t="s">
        <v>67</v>
      </c>
      <c r="Q10" s="115">
        <v>42075</v>
      </c>
      <c r="R10" s="112" t="s">
        <v>68</v>
      </c>
      <c r="S10" s="115">
        <v>42076</v>
      </c>
      <c r="T10" s="116"/>
      <c r="U10" s="4"/>
      <c r="V10" s="4"/>
    </row>
    <row r="11" spans="1:22">
      <c r="A11" s="390" t="s">
        <v>229</v>
      </c>
      <c r="B11" s="391"/>
      <c r="C11" s="387" t="s">
        <v>329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8"/>
      <c r="T11" s="116"/>
      <c r="U11" s="4"/>
      <c r="V11" s="4"/>
    </row>
    <row r="12" spans="1:22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</row>
    <row r="13" spans="1:22" s="41" customFormat="1" ht="13.5" customHeight="1">
      <c r="A13" s="390" t="s">
        <v>159</v>
      </c>
      <c r="B13" s="391"/>
      <c r="C13" s="391"/>
      <c r="D13" s="391"/>
      <c r="E13" s="391"/>
      <c r="F13" s="391"/>
      <c r="G13" s="391"/>
      <c r="H13" s="392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22">
      <c r="A14" s="57" t="s">
        <v>142</v>
      </c>
      <c r="B14" s="387" t="s">
        <v>389</v>
      </c>
      <c r="C14" s="387"/>
      <c r="D14" s="387"/>
      <c r="E14" s="387"/>
      <c r="F14" s="387"/>
      <c r="G14" s="387"/>
      <c r="H14" s="387"/>
      <c r="I14" s="387"/>
      <c r="J14" s="388"/>
      <c r="K14" s="391" t="s">
        <v>206</v>
      </c>
      <c r="L14" s="391"/>
      <c r="M14" s="387" t="s">
        <v>292</v>
      </c>
      <c r="N14" s="387"/>
      <c r="O14" s="388"/>
      <c r="P14" s="105" t="s">
        <v>67</v>
      </c>
      <c r="Q14" s="115">
        <v>42095</v>
      </c>
      <c r="R14" s="112" t="s">
        <v>68</v>
      </c>
      <c r="S14" s="115">
        <v>42095</v>
      </c>
      <c r="T14" s="116"/>
      <c r="U14" s="4"/>
      <c r="V14" s="4"/>
    </row>
    <row r="15" spans="1:22">
      <c r="A15" s="390" t="s">
        <v>229</v>
      </c>
      <c r="B15" s="391"/>
      <c r="C15" s="387" t="s">
        <v>390</v>
      </c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  <c r="T15" s="116"/>
      <c r="U15" s="4"/>
      <c r="V15" s="4"/>
    </row>
    <row r="16" spans="1:22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</row>
    <row r="17" spans="1:22">
      <c r="A17" s="57" t="s">
        <v>142</v>
      </c>
      <c r="B17" s="387" t="s">
        <v>391</v>
      </c>
      <c r="C17" s="387"/>
      <c r="D17" s="387"/>
      <c r="E17" s="387"/>
      <c r="F17" s="387"/>
      <c r="G17" s="387"/>
      <c r="H17" s="387"/>
      <c r="I17" s="387"/>
      <c r="J17" s="388"/>
      <c r="K17" s="391" t="s">
        <v>206</v>
      </c>
      <c r="L17" s="391"/>
      <c r="M17" s="387" t="s">
        <v>294</v>
      </c>
      <c r="N17" s="387"/>
      <c r="O17" s="388"/>
      <c r="P17" s="105" t="s">
        <v>67</v>
      </c>
      <c r="Q17" s="115">
        <v>42299</v>
      </c>
      <c r="R17" s="112" t="s">
        <v>68</v>
      </c>
      <c r="S17" s="115">
        <v>42301</v>
      </c>
      <c r="T17" s="116"/>
      <c r="U17" s="4"/>
      <c r="V17" s="4"/>
    </row>
    <row r="18" spans="1:22">
      <c r="A18" s="390" t="s">
        <v>229</v>
      </c>
      <c r="B18" s="391"/>
      <c r="C18" s="387" t="s">
        <v>392</v>
      </c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8"/>
      <c r="T18" s="116"/>
      <c r="U18" s="4"/>
      <c r="V18" s="4"/>
    </row>
    <row r="19" spans="1:22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</row>
    <row r="20" spans="1:22">
      <c r="A20" s="57" t="s">
        <v>142</v>
      </c>
      <c r="B20" s="387" t="s">
        <v>393</v>
      </c>
      <c r="C20" s="387"/>
      <c r="D20" s="387"/>
      <c r="E20" s="387"/>
      <c r="F20" s="387"/>
      <c r="G20" s="387"/>
      <c r="H20" s="387"/>
      <c r="I20" s="387"/>
      <c r="J20" s="388"/>
      <c r="K20" s="391" t="s">
        <v>206</v>
      </c>
      <c r="L20" s="391"/>
      <c r="M20" s="387" t="s">
        <v>396</v>
      </c>
      <c r="N20" s="387"/>
      <c r="O20" s="388"/>
      <c r="P20" s="105" t="s">
        <v>67</v>
      </c>
      <c r="Q20" s="115">
        <v>42023</v>
      </c>
      <c r="R20" s="112" t="s">
        <v>68</v>
      </c>
      <c r="S20" s="115">
        <v>42027</v>
      </c>
      <c r="T20" s="116"/>
      <c r="U20" s="4"/>
      <c r="V20" s="4"/>
    </row>
    <row r="21" spans="1:22">
      <c r="A21" s="390" t="s">
        <v>229</v>
      </c>
      <c r="B21" s="391"/>
      <c r="C21" s="387" t="s">
        <v>394</v>
      </c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8"/>
      <c r="T21" s="116"/>
      <c r="U21" s="4"/>
      <c r="V21" s="4"/>
    </row>
    <row r="22" spans="1:22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</row>
    <row r="23" spans="1:22">
      <c r="A23" s="57" t="s">
        <v>142</v>
      </c>
      <c r="B23" s="387" t="s">
        <v>393</v>
      </c>
      <c r="C23" s="387"/>
      <c r="D23" s="387"/>
      <c r="E23" s="387"/>
      <c r="F23" s="387"/>
      <c r="G23" s="387"/>
      <c r="H23" s="387"/>
      <c r="I23" s="387"/>
      <c r="J23" s="388"/>
      <c r="K23" s="391" t="s">
        <v>206</v>
      </c>
      <c r="L23" s="391"/>
      <c r="M23" s="387" t="s">
        <v>393</v>
      </c>
      <c r="N23" s="387"/>
      <c r="O23" s="388"/>
      <c r="P23" s="105" t="s">
        <v>67</v>
      </c>
      <c r="Q23" s="115">
        <v>41932</v>
      </c>
      <c r="R23" s="112" t="s">
        <v>68</v>
      </c>
      <c r="S23" s="115">
        <v>41934</v>
      </c>
      <c r="T23" s="116"/>
      <c r="U23" s="4"/>
      <c r="V23" s="4"/>
    </row>
    <row r="24" spans="1:22">
      <c r="A24" s="390" t="s">
        <v>229</v>
      </c>
      <c r="B24" s="391"/>
      <c r="C24" s="387" t="s">
        <v>395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116"/>
      <c r="U24" s="4"/>
      <c r="V24" s="4"/>
    </row>
    <row r="25" spans="1:22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6">
    <mergeCell ref="A11:B11"/>
    <mergeCell ref="C11:S11"/>
    <mergeCell ref="A12:S12"/>
    <mergeCell ref="A1:S1"/>
    <mergeCell ref="A2:S2"/>
    <mergeCell ref="A3:D3"/>
    <mergeCell ref="Q3:R3"/>
    <mergeCell ref="E3:P3"/>
    <mergeCell ref="A4:S5"/>
    <mergeCell ref="A8:B8"/>
    <mergeCell ref="C8:S8"/>
    <mergeCell ref="A9:S9"/>
    <mergeCell ref="B10:J10"/>
    <mergeCell ref="K10:L10"/>
    <mergeCell ref="M10:O10"/>
    <mergeCell ref="A6:H6"/>
    <mergeCell ref="I6:S6"/>
    <mergeCell ref="B7:J7"/>
    <mergeCell ref="K7:L7"/>
    <mergeCell ref="M7:O7"/>
    <mergeCell ref="A13:H13"/>
    <mergeCell ref="I13:S13"/>
    <mergeCell ref="B14:J14"/>
    <mergeCell ref="K14:L14"/>
    <mergeCell ref="M14:O14"/>
    <mergeCell ref="C21:S21"/>
    <mergeCell ref="A22:S22"/>
    <mergeCell ref="B23:J23"/>
    <mergeCell ref="K23:L23"/>
    <mergeCell ref="M23:O23"/>
    <mergeCell ref="C24:S24"/>
    <mergeCell ref="A25:S25"/>
    <mergeCell ref="A24:B24"/>
    <mergeCell ref="A15:B15"/>
    <mergeCell ref="C15:S15"/>
    <mergeCell ref="A16:S16"/>
    <mergeCell ref="B17:J17"/>
    <mergeCell ref="K17:L17"/>
    <mergeCell ref="M17:O17"/>
    <mergeCell ref="A18:B18"/>
    <mergeCell ref="C18:S18"/>
    <mergeCell ref="A19:S19"/>
    <mergeCell ref="B20:J20"/>
    <mergeCell ref="K20:L20"/>
    <mergeCell ref="M20:O20"/>
    <mergeCell ref="A21:B21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workbookViewId="0">
      <selection activeCell="E3" sqref="E3:P3"/>
    </sheetView>
  </sheetViews>
  <sheetFormatPr defaultRowHeight="12.75"/>
  <cols>
    <col min="1" max="1" width="8.28515625" customWidth="1"/>
    <col min="2" max="2" width="2.42578125" customWidth="1"/>
    <col min="3" max="3" width="6.7109375" customWidth="1"/>
    <col min="4" max="4" width="8.5703125" customWidth="1"/>
    <col min="5" max="5" width="6.85546875" customWidth="1"/>
    <col min="6" max="6" width="5.7109375" customWidth="1"/>
    <col min="7" max="7" width="6.42578125" customWidth="1"/>
    <col min="8" max="8" width="7.5703125" customWidth="1"/>
    <col min="9" max="9" width="7" customWidth="1"/>
    <col min="10" max="10" width="7.42578125" customWidth="1"/>
    <col min="11" max="11" width="5.85546875" customWidth="1"/>
    <col min="12" max="12" width="3.85546875" customWidth="1"/>
    <col min="13" max="13" width="7" customWidth="1"/>
    <col min="14" max="14" width="5.42578125" customWidth="1"/>
    <col min="15" max="15" width="8" customWidth="1"/>
    <col min="16" max="16" width="5.42578125" customWidth="1"/>
    <col min="17" max="17" width="7.42578125" customWidth="1"/>
    <col min="18" max="18" width="8.140625" customWidth="1"/>
    <col min="19" max="19" width="8" customWidth="1"/>
    <col min="20" max="20" width="5.28515625" customWidth="1"/>
  </cols>
  <sheetData>
    <row r="1" spans="1:22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2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2" ht="13.5" thickBot="1">
      <c r="A3" s="398" t="s">
        <v>230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401" t="s">
        <v>73</v>
      </c>
      <c r="R3" s="402"/>
      <c r="S3" s="28" t="s">
        <v>289</v>
      </c>
    </row>
    <row r="4" spans="1:22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22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22" s="41" customFormat="1" ht="13.5" customHeight="1">
      <c r="A6" s="105" t="s">
        <v>231</v>
      </c>
      <c r="B6" s="387" t="s">
        <v>152</v>
      </c>
      <c r="C6" s="387"/>
      <c r="D6" s="387"/>
      <c r="E6" s="387"/>
      <c r="F6" s="387"/>
      <c r="G6" s="387"/>
      <c r="H6" s="388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>
      <c r="A7" s="57" t="s">
        <v>232</v>
      </c>
      <c r="B7" s="387" t="s">
        <v>330</v>
      </c>
      <c r="C7" s="387"/>
      <c r="D7" s="387"/>
      <c r="E7" s="387"/>
      <c r="F7" s="387"/>
      <c r="G7" s="387"/>
      <c r="H7" s="387"/>
      <c r="I7" s="387"/>
      <c r="J7" s="387"/>
      <c r="K7" s="390" t="s">
        <v>142</v>
      </c>
      <c r="L7" s="391"/>
      <c r="M7" s="387" t="s">
        <v>336</v>
      </c>
      <c r="N7" s="387"/>
      <c r="O7" s="388"/>
      <c r="P7" s="105" t="s">
        <v>67</v>
      </c>
      <c r="Q7" s="115">
        <v>41929</v>
      </c>
      <c r="R7" s="112" t="s">
        <v>68</v>
      </c>
      <c r="S7" s="115">
        <v>41929</v>
      </c>
      <c r="T7" s="116"/>
      <c r="U7" s="4"/>
      <c r="V7" s="4"/>
    </row>
    <row r="8" spans="1:22">
      <c r="A8" s="390" t="s">
        <v>229</v>
      </c>
      <c r="B8" s="391"/>
      <c r="C8" s="387" t="s">
        <v>331</v>
      </c>
      <c r="D8" s="387"/>
      <c r="E8" s="387"/>
      <c r="F8" s="387"/>
      <c r="G8" s="387"/>
      <c r="H8" s="387"/>
      <c r="I8" s="387"/>
      <c r="J8" s="387"/>
      <c r="K8" s="387"/>
      <c r="L8" s="388"/>
      <c r="M8" s="390" t="s">
        <v>206</v>
      </c>
      <c r="N8" s="391"/>
      <c r="O8" s="387" t="s">
        <v>338</v>
      </c>
      <c r="P8" s="387"/>
      <c r="Q8" s="387"/>
      <c r="R8" s="387"/>
      <c r="S8" s="388"/>
      <c r="T8" s="116"/>
      <c r="U8" s="4"/>
      <c r="V8" s="4"/>
    </row>
    <row r="9" spans="1:22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</row>
    <row r="10" spans="1:22">
      <c r="A10" s="57" t="s">
        <v>232</v>
      </c>
      <c r="B10" s="387" t="s">
        <v>332</v>
      </c>
      <c r="C10" s="387"/>
      <c r="D10" s="387"/>
      <c r="E10" s="387"/>
      <c r="F10" s="387"/>
      <c r="G10" s="387"/>
      <c r="H10" s="387"/>
      <c r="I10" s="387"/>
      <c r="J10" s="387"/>
      <c r="K10" s="390" t="s">
        <v>142</v>
      </c>
      <c r="L10" s="391"/>
      <c r="M10" s="387" t="s">
        <v>336</v>
      </c>
      <c r="N10" s="387"/>
      <c r="O10" s="388"/>
      <c r="P10" s="105" t="s">
        <v>67</v>
      </c>
      <c r="Q10" s="115">
        <v>42033</v>
      </c>
      <c r="R10" s="112" t="s">
        <v>68</v>
      </c>
      <c r="S10" s="115">
        <v>42034</v>
      </c>
      <c r="T10" s="116"/>
      <c r="U10" s="4"/>
      <c r="V10" s="4"/>
    </row>
    <row r="11" spans="1:22">
      <c r="A11" s="390" t="s">
        <v>229</v>
      </c>
      <c r="B11" s="391"/>
      <c r="C11" s="387" t="s">
        <v>333</v>
      </c>
      <c r="D11" s="387"/>
      <c r="E11" s="387"/>
      <c r="F11" s="387"/>
      <c r="G11" s="387"/>
      <c r="H11" s="387"/>
      <c r="I11" s="387"/>
      <c r="J11" s="387"/>
      <c r="K11" s="387"/>
      <c r="L11" s="388"/>
      <c r="M11" s="390" t="s">
        <v>206</v>
      </c>
      <c r="N11" s="391"/>
      <c r="O11" s="387" t="s">
        <v>339</v>
      </c>
      <c r="P11" s="387"/>
      <c r="Q11" s="387"/>
      <c r="R11" s="387"/>
      <c r="S11" s="388"/>
      <c r="T11" s="116"/>
      <c r="U11" s="4"/>
      <c r="V11" s="4"/>
    </row>
    <row r="12" spans="1:22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</row>
    <row r="13" spans="1:22">
      <c r="A13" s="57" t="s">
        <v>232</v>
      </c>
      <c r="B13" s="387" t="s">
        <v>334</v>
      </c>
      <c r="C13" s="387"/>
      <c r="D13" s="387"/>
      <c r="E13" s="387"/>
      <c r="F13" s="387"/>
      <c r="G13" s="387"/>
      <c r="H13" s="387"/>
      <c r="I13" s="387"/>
      <c r="J13" s="387"/>
      <c r="K13" s="390" t="s">
        <v>142</v>
      </c>
      <c r="L13" s="391"/>
      <c r="M13" s="387" t="s">
        <v>337</v>
      </c>
      <c r="N13" s="387"/>
      <c r="O13" s="388"/>
      <c r="P13" s="105" t="s">
        <v>67</v>
      </c>
      <c r="Q13" s="115">
        <v>42047</v>
      </c>
      <c r="R13" s="112" t="s">
        <v>68</v>
      </c>
      <c r="S13" s="115">
        <v>42048</v>
      </c>
      <c r="T13" s="116"/>
      <c r="U13" s="4"/>
      <c r="V13" s="4"/>
    </row>
    <row r="14" spans="1:22">
      <c r="A14" s="390" t="s">
        <v>229</v>
      </c>
      <c r="B14" s="391"/>
      <c r="C14" s="387" t="s">
        <v>333</v>
      </c>
      <c r="D14" s="387"/>
      <c r="E14" s="387"/>
      <c r="F14" s="387"/>
      <c r="G14" s="387"/>
      <c r="H14" s="387"/>
      <c r="I14" s="387"/>
      <c r="J14" s="387"/>
      <c r="K14" s="387"/>
      <c r="L14" s="388"/>
      <c r="M14" s="390" t="s">
        <v>206</v>
      </c>
      <c r="N14" s="391"/>
      <c r="O14" s="387" t="s">
        <v>339</v>
      </c>
      <c r="P14" s="387"/>
      <c r="Q14" s="387"/>
      <c r="R14" s="387"/>
      <c r="S14" s="388"/>
      <c r="T14" s="116"/>
      <c r="U14" s="4"/>
      <c r="V14" s="4"/>
    </row>
    <row r="15" spans="1:22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</row>
    <row r="16" spans="1:22">
      <c r="A16" s="57" t="s">
        <v>232</v>
      </c>
      <c r="B16" s="387" t="s">
        <v>335</v>
      </c>
      <c r="C16" s="387"/>
      <c r="D16" s="387"/>
      <c r="E16" s="387"/>
      <c r="F16" s="387"/>
      <c r="G16" s="387"/>
      <c r="H16" s="387"/>
      <c r="I16" s="387"/>
      <c r="J16" s="387"/>
      <c r="K16" s="390" t="s">
        <v>142</v>
      </c>
      <c r="L16" s="391"/>
      <c r="M16" s="387" t="s">
        <v>328</v>
      </c>
      <c r="N16" s="387"/>
      <c r="O16" s="388"/>
      <c r="P16" s="105" t="s">
        <v>67</v>
      </c>
      <c r="Q16" s="115">
        <v>42054</v>
      </c>
      <c r="R16" s="112" t="s">
        <v>68</v>
      </c>
      <c r="S16" s="115">
        <v>42055</v>
      </c>
      <c r="T16" s="116"/>
      <c r="U16" s="4"/>
      <c r="V16" s="4"/>
    </row>
    <row r="17" spans="1:22">
      <c r="A17" s="390" t="s">
        <v>229</v>
      </c>
      <c r="B17" s="391"/>
      <c r="C17" s="387" t="s">
        <v>333</v>
      </c>
      <c r="D17" s="387"/>
      <c r="E17" s="387"/>
      <c r="F17" s="387"/>
      <c r="G17" s="387"/>
      <c r="H17" s="387"/>
      <c r="I17" s="387"/>
      <c r="J17" s="387"/>
      <c r="K17" s="387"/>
      <c r="L17" s="388"/>
      <c r="M17" s="390" t="s">
        <v>206</v>
      </c>
      <c r="N17" s="391"/>
      <c r="O17" s="387" t="s">
        <v>339</v>
      </c>
      <c r="P17" s="387"/>
      <c r="Q17" s="387"/>
      <c r="R17" s="387"/>
      <c r="S17" s="388"/>
      <c r="T17" s="116"/>
      <c r="U17" s="4"/>
      <c r="V17" s="4"/>
    </row>
    <row r="18" spans="1:22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</row>
    <row r="19" spans="1:22" s="41" customFormat="1" ht="13.5" customHeight="1">
      <c r="A19" s="105" t="s">
        <v>231</v>
      </c>
      <c r="B19" s="387" t="s">
        <v>434</v>
      </c>
      <c r="C19" s="387"/>
      <c r="D19" s="387"/>
      <c r="E19" s="387"/>
      <c r="F19" s="387"/>
      <c r="G19" s="387"/>
      <c r="H19" s="388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22">
      <c r="A20" s="57" t="s">
        <v>232</v>
      </c>
      <c r="B20" s="387" t="s">
        <v>435</v>
      </c>
      <c r="C20" s="387"/>
      <c r="D20" s="387"/>
      <c r="E20" s="387"/>
      <c r="F20" s="387"/>
      <c r="G20" s="387"/>
      <c r="H20" s="387"/>
      <c r="I20" s="387"/>
      <c r="J20" s="387"/>
      <c r="K20" s="390" t="s">
        <v>142</v>
      </c>
      <c r="L20" s="391"/>
      <c r="M20" s="387" t="s">
        <v>437</v>
      </c>
      <c r="N20" s="387"/>
      <c r="O20" s="388"/>
      <c r="P20" s="105" t="s">
        <v>67</v>
      </c>
      <c r="Q20" s="115">
        <v>41976</v>
      </c>
      <c r="R20" s="112" t="s">
        <v>68</v>
      </c>
      <c r="S20" s="115">
        <v>41976</v>
      </c>
      <c r="T20" s="116"/>
      <c r="U20" s="4"/>
      <c r="V20" s="4"/>
    </row>
    <row r="21" spans="1:22">
      <c r="A21" s="390" t="s">
        <v>229</v>
      </c>
      <c r="B21" s="391"/>
      <c r="C21" s="387" t="s">
        <v>436</v>
      </c>
      <c r="D21" s="387"/>
      <c r="E21" s="387"/>
      <c r="F21" s="387"/>
      <c r="G21" s="387"/>
      <c r="H21" s="387"/>
      <c r="I21" s="387"/>
      <c r="J21" s="387"/>
      <c r="K21" s="387"/>
      <c r="L21" s="388"/>
      <c r="M21" s="390" t="s">
        <v>206</v>
      </c>
      <c r="N21" s="391"/>
      <c r="O21" s="387" t="s">
        <v>292</v>
      </c>
      <c r="P21" s="387"/>
      <c r="Q21" s="387"/>
      <c r="R21" s="387"/>
      <c r="S21" s="388"/>
      <c r="T21" s="116"/>
      <c r="U21" s="4"/>
      <c r="V21" s="4"/>
    </row>
    <row r="22" spans="1:22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</row>
    <row r="23" spans="1:22" s="41" customFormat="1" ht="13.5" customHeight="1">
      <c r="A23" s="105" t="s">
        <v>231</v>
      </c>
      <c r="B23" s="387" t="s">
        <v>173</v>
      </c>
      <c r="C23" s="387"/>
      <c r="D23" s="387"/>
      <c r="E23" s="387"/>
      <c r="F23" s="387"/>
      <c r="G23" s="387"/>
      <c r="H23" s="388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22">
      <c r="A24" s="57" t="s">
        <v>232</v>
      </c>
      <c r="B24" s="387" t="s">
        <v>465</v>
      </c>
      <c r="C24" s="387"/>
      <c r="D24" s="387"/>
      <c r="E24" s="387"/>
      <c r="F24" s="387"/>
      <c r="G24" s="387"/>
      <c r="H24" s="387"/>
      <c r="I24" s="387"/>
      <c r="J24" s="387"/>
      <c r="K24" s="390" t="s">
        <v>142</v>
      </c>
      <c r="L24" s="391"/>
      <c r="M24" s="387" t="s">
        <v>292</v>
      </c>
      <c r="N24" s="387"/>
      <c r="O24" s="388"/>
      <c r="P24" s="105" t="s">
        <v>67</v>
      </c>
      <c r="Q24" s="115">
        <v>42059</v>
      </c>
      <c r="R24" s="112" t="s">
        <v>68</v>
      </c>
      <c r="S24" s="115">
        <v>42059</v>
      </c>
      <c r="T24" s="116"/>
      <c r="U24" s="4"/>
      <c r="V24" s="4"/>
    </row>
    <row r="25" spans="1:22">
      <c r="A25" s="390" t="s">
        <v>229</v>
      </c>
      <c r="B25" s="391"/>
      <c r="C25" s="387" t="s">
        <v>466</v>
      </c>
      <c r="D25" s="387"/>
      <c r="E25" s="387"/>
      <c r="F25" s="387"/>
      <c r="G25" s="387"/>
      <c r="H25" s="387"/>
      <c r="I25" s="387"/>
      <c r="J25" s="387"/>
      <c r="K25" s="387"/>
      <c r="L25" s="388"/>
      <c r="M25" s="390" t="s">
        <v>206</v>
      </c>
      <c r="N25" s="391"/>
      <c r="O25" s="387" t="s">
        <v>292</v>
      </c>
      <c r="P25" s="387"/>
      <c r="Q25" s="387"/>
      <c r="R25" s="387"/>
      <c r="S25" s="388"/>
      <c r="T25" s="116"/>
      <c r="U25" s="4"/>
      <c r="V25" s="4"/>
    </row>
    <row r="26" spans="1:22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22" s="41" customFormat="1" ht="13.5" customHeight="1">
      <c r="A27" s="105" t="s">
        <v>231</v>
      </c>
      <c r="B27" s="387" t="s">
        <v>491</v>
      </c>
      <c r="C27" s="387"/>
      <c r="D27" s="387"/>
      <c r="E27" s="387"/>
      <c r="F27" s="387"/>
      <c r="G27" s="387"/>
      <c r="H27" s="388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</row>
    <row r="28" spans="1:22">
      <c r="A28" s="57" t="s">
        <v>232</v>
      </c>
      <c r="B28" s="387" t="s">
        <v>492</v>
      </c>
      <c r="C28" s="387"/>
      <c r="D28" s="387"/>
      <c r="E28" s="387"/>
      <c r="F28" s="387"/>
      <c r="G28" s="387"/>
      <c r="H28" s="387"/>
      <c r="I28" s="387"/>
      <c r="J28" s="387"/>
      <c r="K28" s="390" t="s">
        <v>142</v>
      </c>
      <c r="L28" s="391"/>
      <c r="M28" s="387" t="s">
        <v>316</v>
      </c>
      <c r="N28" s="387"/>
      <c r="O28" s="388"/>
      <c r="P28" s="105" t="s">
        <v>67</v>
      </c>
      <c r="Q28" s="115">
        <v>42072</v>
      </c>
      <c r="R28" s="112" t="s">
        <v>68</v>
      </c>
      <c r="S28" s="115">
        <v>42072</v>
      </c>
      <c r="T28" s="116"/>
      <c r="U28" s="4"/>
      <c r="V28" s="4"/>
    </row>
    <row r="29" spans="1:22">
      <c r="A29" s="390" t="s">
        <v>229</v>
      </c>
      <c r="B29" s="391"/>
      <c r="C29" s="387" t="s">
        <v>493</v>
      </c>
      <c r="D29" s="387"/>
      <c r="E29" s="387"/>
      <c r="F29" s="387"/>
      <c r="G29" s="387"/>
      <c r="H29" s="387"/>
      <c r="I29" s="387"/>
      <c r="J29" s="387"/>
      <c r="K29" s="387"/>
      <c r="L29" s="388"/>
      <c r="M29" s="390" t="s">
        <v>206</v>
      </c>
      <c r="N29" s="391"/>
      <c r="O29" s="387" t="s">
        <v>292</v>
      </c>
      <c r="P29" s="387"/>
      <c r="Q29" s="387"/>
      <c r="R29" s="387"/>
      <c r="S29" s="388"/>
      <c r="T29" s="116"/>
      <c r="U29" s="4"/>
      <c r="V29" s="4"/>
    </row>
    <row r="30" spans="1:22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22">
      <c r="A31" s="57" t="s">
        <v>232</v>
      </c>
      <c r="B31" s="387" t="s">
        <v>494</v>
      </c>
      <c r="C31" s="387"/>
      <c r="D31" s="387"/>
      <c r="E31" s="387"/>
      <c r="F31" s="387"/>
      <c r="G31" s="387"/>
      <c r="H31" s="387"/>
      <c r="I31" s="387"/>
      <c r="J31" s="387"/>
      <c r="K31" s="390" t="s">
        <v>142</v>
      </c>
      <c r="L31" s="391"/>
      <c r="M31" s="387" t="s">
        <v>316</v>
      </c>
      <c r="N31" s="387"/>
      <c r="O31" s="388"/>
      <c r="P31" s="105" t="s">
        <v>67</v>
      </c>
      <c r="Q31" s="115">
        <v>42072</v>
      </c>
      <c r="R31" s="112" t="s">
        <v>68</v>
      </c>
      <c r="S31" s="115">
        <v>42072</v>
      </c>
      <c r="T31" s="116"/>
      <c r="U31" s="4"/>
      <c r="V31" s="4"/>
    </row>
    <row r="32" spans="1:22">
      <c r="A32" s="390" t="s">
        <v>229</v>
      </c>
      <c r="B32" s="391"/>
      <c r="C32" s="387" t="s">
        <v>493</v>
      </c>
      <c r="D32" s="387"/>
      <c r="E32" s="387"/>
      <c r="F32" s="387"/>
      <c r="G32" s="387"/>
      <c r="H32" s="387"/>
      <c r="I32" s="387"/>
      <c r="J32" s="387"/>
      <c r="K32" s="387"/>
      <c r="L32" s="388"/>
      <c r="M32" s="390" t="s">
        <v>206</v>
      </c>
      <c r="N32" s="391"/>
      <c r="O32" s="387" t="s">
        <v>292</v>
      </c>
      <c r="P32" s="387"/>
      <c r="Q32" s="387"/>
      <c r="R32" s="387"/>
      <c r="S32" s="388"/>
      <c r="T32" s="116"/>
      <c r="U32" s="4"/>
      <c r="V32" s="4"/>
    </row>
    <row r="33" spans="1:19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mergeCells count="78">
    <mergeCell ref="M11:N11"/>
    <mergeCell ref="O11:S11"/>
    <mergeCell ref="A1:S1"/>
    <mergeCell ref="A2:S2"/>
    <mergeCell ref="A3:D3"/>
    <mergeCell ref="Q3:R3"/>
    <mergeCell ref="E3:P3"/>
    <mergeCell ref="A4:S5"/>
    <mergeCell ref="A18:S18"/>
    <mergeCell ref="B6:H6"/>
    <mergeCell ref="I6:S6"/>
    <mergeCell ref="B7:J7"/>
    <mergeCell ref="K7:L7"/>
    <mergeCell ref="M7:O7"/>
    <mergeCell ref="A8:B8"/>
    <mergeCell ref="C8:L8"/>
    <mergeCell ref="M8:N8"/>
    <mergeCell ref="O8:S8"/>
    <mergeCell ref="A9:S9"/>
    <mergeCell ref="B10:J10"/>
    <mergeCell ref="K10:L10"/>
    <mergeCell ref="M10:O10"/>
    <mergeCell ref="A11:B11"/>
    <mergeCell ref="C11:L11"/>
    <mergeCell ref="A15:S15"/>
    <mergeCell ref="B16:J16"/>
    <mergeCell ref="K16:L16"/>
    <mergeCell ref="M16:O16"/>
    <mergeCell ref="A17:B17"/>
    <mergeCell ref="C17:L17"/>
    <mergeCell ref="M17:N17"/>
    <mergeCell ref="O17:S17"/>
    <mergeCell ref="A12:S12"/>
    <mergeCell ref="B13:J13"/>
    <mergeCell ref="K13:L13"/>
    <mergeCell ref="M13:O13"/>
    <mergeCell ref="A14:B14"/>
    <mergeCell ref="C14:L14"/>
    <mergeCell ref="M14:N14"/>
    <mergeCell ref="O14:S14"/>
    <mergeCell ref="A22:S22"/>
    <mergeCell ref="B19:H19"/>
    <mergeCell ref="I19:S19"/>
    <mergeCell ref="B20:J20"/>
    <mergeCell ref="K20:L20"/>
    <mergeCell ref="M20:O20"/>
    <mergeCell ref="A21:B21"/>
    <mergeCell ref="C21:L21"/>
    <mergeCell ref="M21:N21"/>
    <mergeCell ref="O21:S21"/>
    <mergeCell ref="M32:N32"/>
    <mergeCell ref="O32:S32"/>
    <mergeCell ref="B23:H23"/>
    <mergeCell ref="I23:S23"/>
    <mergeCell ref="B24:J24"/>
    <mergeCell ref="K24:L24"/>
    <mergeCell ref="M24:O24"/>
    <mergeCell ref="A25:B25"/>
    <mergeCell ref="C25:L25"/>
    <mergeCell ref="M25:N25"/>
    <mergeCell ref="O25:S25"/>
    <mergeCell ref="A26:S26"/>
    <mergeCell ref="A33:S33"/>
    <mergeCell ref="B27:H27"/>
    <mergeCell ref="I27:S27"/>
    <mergeCell ref="B28:J28"/>
    <mergeCell ref="K28:L28"/>
    <mergeCell ref="M28:O28"/>
    <mergeCell ref="A29:B29"/>
    <mergeCell ref="C29:L29"/>
    <mergeCell ref="M29:N29"/>
    <mergeCell ref="O29:S29"/>
    <mergeCell ref="A30:S30"/>
    <mergeCell ref="B31:J31"/>
    <mergeCell ref="K31:L31"/>
    <mergeCell ref="M31:O31"/>
    <mergeCell ref="A32:B32"/>
    <mergeCell ref="C32:L32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>
      <selection activeCell="A4" sqref="A4:S5"/>
    </sheetView>
  </sheetViews>
  <sheetFormatPr defaultRowHeight="12.75"/>
  <cols>
    <col min="1" max="1" width="12.5703125" customWidth="1"/>
    <col min="2" max="2" width="5.85546875" customWidth="1"/>
    <col min="3" max="3" width="6.7109375" customWidth="1"/>
    <col min="4" max="4" width="7.140625" customWidth="1"/>
    <col min="5" max="5" width="6.85546875" customWidth="1"/>
    <col min="6" max="6" width="5.7109375" customWidth="1"/>
    <col min="7" max="7" width="6.42578125" customWidth="1"/>
    <col min="8" max="8" width="7.5703125" customWidth="1"/>
    <col min="9" max="9" width="5.28515625" customWidth="1"/>
    <col min="10" max="10" width="4.28515625" customWidth="1"/>
    <col min="11" max="11" width="5.42578125" customWidth="1"/>
    <col min="12" max="12" width="7.140625" customWidth="1"/>
    <col min="13" max="13" width="5.42578125" customWidth="1"/>
    <col min="14" max="14" width="7.28515625" customWidth="1"/>
    <col min="15" max="15" width="4.5703125" customWidth="1"/>
    <col min="16" max="16" width="6.7109375" customWidth="1"/>
    <col min="17" max="17" width="6" customWidth="1"/>
    <col min="18" max="18" width="4.28515625" customWidth="1"/>
    <col min="19" max="19" width="8" customWidth="1"/>
    <col min="20" max="20" width="5.28515625" customWidth="1"/>
  </cols>
  <sheetData>
    <row r="1" spans="1:22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2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2" ht="13.5" thickBot="1">
      <c r="A3" s="398" t="s">
        <v>226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401" t="s">
        <v>73</v>
      </c>
      <c r="R3" s="402"/>
      <c r="S3" s="28" t="s">
        <v>289</v>
      </c>
    </row>
    <row r="4" spans="1:22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22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22" s="41" customFormat="1" ht="13.5" customHeight="1">
      <c r="A6" s="390" t="s">
        <v>152</v>
      </c>
      <c r="B6" s="391"/>
      <c r="C6" s="391"/>
      <c r="D6" s="391"/>
      <c r="E6" s="391"/>
      <c r="F6" s="392"/>
      <c r="G6" s="407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22">
      <c r="A7" s="57" t="s">
        <v>228</v>
      </c>
      <c r="B7" s="387" t="s">
        <v>340</v>
      </c>
      <c r="C7" s="387"/>
      <c r="D7" s="387"/>
      <c r="E7" s="387"/>
      <c r="F7" s="387"/>
      <c r="G7" s="387"/>
      <c r="H7" s="387"/>
      <c r="I7" s="387"/>
      <c r="J7" s="387"/>
      <c r="K7" s="387"/>
      <c r="L7" s="388"/>
      <c r="M7" s="57" t="s">
        <v>224</v>
      </c>
      <c r="N7" s="387" t="s">
        <v>326</v>
      </c>
      <c r="O7" s="387"/>
      <c r="P7" s="387"/>
      <c r="Q7" s="388"/>
      <c r="R7" s="114" t="s">
        <v>227</v>
      </c>
      <c r="S7" s="115" t="s">
        <v>341</v>
      </c>
      <c r="T7" s="116"/>
      <c r="U7" s="4"/>
      <c r="V7" s="4"/>
    </row>
    <row r="8" spans="1:22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</row>
    <row r="9" spans="1:22" s="41" customFormat="1" ht="13.5" customHeight="1">
      <c r="A9" s="390" t="s">
        <v>159</v>
      </c>
      <c r="B9" s="391"/>
      <c r="C9" s="391"/>
      <c r="D9" s="391"/>
      <c r="E9" s="391"/>
      <c r="F9" s="392"/>
      <c r="G9" s="407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</row>
    <row r="10" spans="1:22">
      <c r="A10" s="57" t="s">
        <v>228</v>
      </c>
      <c r="B10" s="387" t="s">
        <v>397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8"/>
      <c r="M10" s="57" t="s">
        <v>224</v>
      </c>
      <c r="N10" s="387" t="s">
        <v>400</v>
      </c>
      <c r="O10" s="387"/>
      <c r="P10" s="387"/>
      <c r="Q10" s="388"/>
      <c r="R10" s="114" t="s">
        <v>227</v>
      </c>
      <c r="S10" s="115">
        <v>42095</v>
      </c>
      <c r="T10" s="116"/>
      <c r="U10" s="4"/>
      <c r="V10" s="4"/>
    </row>
    <row r="11" spans="1:22">
      <c r="A11" s="57" t="s">
        <v>228</v>
      </c>
      <c r="B11" s="387" t="s">
        <v>398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8"/>
      <c r="M11" s="57" t="s">
        <v>224</v>
      </c>
      <c r="N11" s="387" t="s">
        <v>294</v>
      </c>
      <c r="O11" s="387"/>
      <c r="P11" s="387"/>
      <c r="Q11" s="388"/>
      <c r="R11" s="114" t="s">
        <v>227</v>
      </c>
      <c r="S11" s="188">
        <v>41935</v>
      </c>
      <c r="T11" s="116"/>
      <c r="U11" s="4"/>
      <c r="V11" s="4"/>
    </row>
    <row r="12" spans="1:22">
      <c r="A12" s="57" t="s">
        <v>228</v>
      </c>
      <c r="B12" s="387" t="s">
        <v>399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8"/>
      <c r="M12" s="57" t="s">
        <v>224</v>
      </c>
      <c r="N12" s="387" t="s">
        <v>393</v>
      </c>
      <c r="O12" s="387"/>
      <c r="P12" s="387"/>
      <c r="Q12" s="388"/>
      <c r="R12" s="114" t="s">
        <v>227</v>
      </c>
      <c r="S12" s="188">
        <v>41934</v>
      </c>
      <c r="T12" s="116"/>
      <c r="U12" s="4"/>
      <c r="V12" s="4"/>
    </row>
    <row r="13" spans="1:22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</row>
    <row r="14" spans="1:22" s="41" customFormat="1" ht="13.5" customHeight="1">
      <c r="A14" s="390" t="s">
        <v>544</v>
      </c>
      <c r="B14" s="391"/>
      <c r="C14" s="391"/>
      <c r="D14" s="391"/>
      <c r="E14" s="391"/>
      <c r="F14" s="392"/>
      <c r="G14" s="407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</row>
    <row r="15" spans="1:22">
      <c r="A15" s="57" t="s">
        <v>228</v>
      </c>
      <c r="B15" s="387" t="s">
        <v>545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8"/>
      <c r="M15" s="57" t="s">
        <v>224</v>
      </c>
      <c r="N15" s="387" t="s">
        <v>546</v>
      </c>
      <c r="O15" s="387"/>
      <c r="P15" s="387"/>
      <c r="Q15" s="388"/>
      <c r="R15" s="114" t="s">
        <v>227</v>
      </c>
      <c r="S15" s="115">
        <v>41988</v>
      </c>
      <c r="T15" s="116"/>
      <c r="U15" s="4"/>
      <c r="V15" s="4"/>
    </row>
    <row r="16" spans="1:22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</row>
    <row r="17" spans="1:22" s="41" customFormat="1" ht="13.5" customHeight="1">
      <c r="A17" s="390" t="s">
        <v>558</v>
      </c>
      <c r="B17" s="391"/>
      <c r="C17" s="391"/>
      <c r="D17" s="391"/>
      <c r="E17" s="391"/>
      <c r="F17" s="392"/>
      <c r="G17" s="407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</row>
    <row r="18" spans="1:22">
      <c r="A18" s="57" t="s">
        <v>228</v>
      </c>
      <c r="B18" s="387" t="s">
        <v>559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8"/>
      <c r="M18" s="57" t="s">
        <v>224</v>
      </c>
      <c r="N18" s="387" t="s">
        <v>561</v>
      </c>
      <c r="O18" s="387"/>
      <c r="P18" s="387"/>
      <c r="Q18" s="388"/>
      <c r="R18" s="114" t="s">
        <v>227</v>
      </c>
      <c r="S18" s="115">
        <v>41879</v>
      </c>
      <c r="T18" s="116"/>
      <c r="U18" s="4"/>
      <c r="V18" s="4"/>
    </row>
    <row r="19" spans="1:22">
      <c r="A19" s="57" t="s">
        <v>228</v>
      </c>
      <c r="B19" s="387" t="s">
        <v>560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8"/>
      <c r="M19" s="57" t="s">
        <v>224</v>
      </c>
      <c r="N19" s="387" t="s">
        <v>562</v>
      </c>
      <c r="O19" s="387"/>
      <c r="P19" s="387"/>
      <c r="Q19" s="388"/>
      <c r="R19" s="114" t="s">
        <v>227</v>
      </c>
      <c r="S19" s="115">
        <v>42037</v>
      </c>
      <c r="T19" s="116"/>
      <c r="U19" s="4"/>
      <c r="V19" s="4"/>
    </row>
  </sheetData>
  <mergeCells count="31">
    <mergeCell ref="A4:S5"/>
    <mergeCell ref="A1:S1"/>
    <mergeCell ref="A2:S2"/>
    <mergeCell ref="A3:D3"/>
    <mergeCell ref="Q3:R3"/>
    <mergeCell ref="E3:P3"/>
    <mergeCell ref="G9:S9"/>
    <mergeCell ref="B10:L10"/>
    <mergeCell ref="A6:F6"/>
    <mergeCell ref="G6:S6"/>
    <mergeCell ref="B7:L7"/>
    <mergeCell ref="N7:Q7"/>
    <mergeCell ref="A8:S8"/>
    <mergeCell ref="A9:F9"/>
    <mergeCell ref="B12:L12"/>
    <mergeCell ref="N12:Q12"/>
    <mergeCell ref="N10:Q10"/>
    <mergeCell ref="B11:L11"/>
    <mergeCell ref="N11:Q11"/>
    <mergeCell ref="B19:L19"/>
    <mergeCell ref="N19:Q19"/>
    <mergeCell ref="A13:S13"/>
    <mergeCell ref="A14:F14"/>
    <mergeCell ref="G14:S14"/>
    <mergeCell ref="B15:L15"/>
    <mergeCell ref="N15:Q15"/>
    <mergeCell ref="A16:S16"/>
    <mergeCell ref="A17:F17"/>
    <mergeCell ref="G17:S17"/>
    <mergeCell ref="B18:L18"/>
    <mergeCell ref="N18:Q18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2"/>
  <sheetViews>
    <sheetView workbookViewId="0">
      <selection activeCell="A4" sqref="A4:S5"/>
    </sheetView>
  </sheetViews>
  <sheetFormatPr defaultRowHeight="12.75"/>
  <cols>
    <col min="1" max="1" width="6.5703125" customWidth="1"/>
    <col min="2" max="2" width="2.85546875" customWidth="1"/>
    <col min="3" max="3" width="6.7109375" customWidth="1"/>
    <col min="4" max="4" width="7.140625" customWidth="1"/>
    <col min="5" max="5" width="6.85546875" customWidth="1"/>
    <col min="6" max="6" width="5.7109375" customWidth="1"/>
    <col min="7" max="7" width="6.42578125" customWidth="1"/>
    <col min="8" max="8" width="9.28515625" customWidth="1"/>
    <col min="9" max="9" width="5.28515625" customWidth="1"/>
    <col min="10" max="10" width="4.28515625" customWidth="1"/>
    <col min="11" max="11" width="5.42578125" customWidth="1"/>
    <col min="12" max="13" width="7.7109375" customWidth="1"/>
    <col min="14" max="14" width="8.42578125" customWidth="1"/>
    <col min="15" max="15" width="4.5703125" customWidth="1"/>
    <col min="16" max="16" width="6.7109375" customWidth="1"/>
    <col min="17" max="17" width="7.140625" customWidth="1"/>
    <col min="18" max="18" width="8.28515625" customWidth="1"/>
    <col min="19" max="19" width="7.140625" customWidth="1"/>
    <col min="20" max="20" width="5.28515625" customWidth="1"/>
  </cols>
  <sheetData>
    <row r="1" spans="1:22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22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2" ht="13.5" thickBot="1">
      <c r="A3" s="398" t="s">
        <v>222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401" t="s">
        <v>73</v>
      </c>
      <c r="R3" s="402"/>
      <c r="S3" s="28" t="s">
        <v>289</v>
      </c>
    </row>
    <row r="4" spans="1:22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22" s="7" customForma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22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</row>
    <row r="7" spans="1:22" s="41" customFormat="1" ht="13.5" customHeight="1">
      <c r="A7" s="390" t="s">
        <v>152</v>
      </c>
      <c r="B7" s="391"/>
      <c r="C7" s="391"/>
      <c r="D7" s="391"/>
      <c r="E7" s="391"/>
      <c r="F7" s="392"/>
      <c r="G7" s="407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</row>
    <row r="8" spans="1:22">
      <c r="A8" s="57" t="s">
        <v>223</v>
      </c>
      <c r="B8" s="387" t="s">
        <v>342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8"/>
      <c r="T8" s="116"/>
      <c r="U8" s="4"/>
      <c r="V8" s="4"/>
    </row>
    <row r="9" spans="1:22">
      <c r="A9" s="409" t="s">
        <v>142</v>
      </c>
      <c r="B9" s="410"/>
      <c r="C9" s="389" t="s">
        <v>326</v>
      </c>
      <c r="D9" s="389"/>
      <c r="E9" s="389"/>
      <c r="F9" s="389"/>
      <c r="G9" s="389"/>
      <c r="H9" s="389"/>
      <c r="I9" s="389"/>
      <c r="J9" s="389"/>
      <c r="K9" s="113" t="s">
        <v>67</v>
      </c>
      <c r="L9" s="117">
        <v>41933</v>
      </c>
      <c r="M9" s="118" t="s">
        <v>68</v>
      </c>
      <c r="N9" s="119">
        <v>41936</v>
      </c>
      <c r="O9" s="409" t="s">
        <v>225</v>
      </c>
      <c r="P9" s="410"/>
      <c r="Q9" s="389" t="s">
        <v>292</v>
      </c>
      <c r="R9" s="389"/>
      <c r="S9" s="408"/>
    </row>
    <row r="10" spans="1:22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</row>
    <row r="11" spans="1:22" s="41" customFormat="1" ht="13.5" customHeight="1">
      <c r="A11" s="390" t="s">
        <v>159</v>
      </c>
      <c r="B11" s="391"/>
      <c r="C11" s="391"/>
      <c r="D11" s="391"/>
      <c r="E11" s="391"/>
      <c r="F11" s="392"/>
      <c r="G11" s="407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</row>
    <row r="12" spans="1:22">
      <c r="A12" s="57" t="s">
        <v>223</v>
      </c>
      <c r="B12" s="387" t="s">
        <v>401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8"/>
      <c r="T12" s="116"/>
      <c r="U12" s="4"/>
      <c r="V12" s="4"/>
    </row>
    <row r="13" spans="1:22">
      <c r="A13" s="409" t="s">
        <v>142</v>
      </c>
      <c r="B13" s="410"/>
      <c r="C13" s="389" t="s">
        <v>393</v>
      </c>
      <c r="D13" s="389"/>
      <c r="E13" s="389"/>
      <c r="F13" s="389"/>
      <c r="G13" s="389"/>
      <c r="H13" s="389"/>
      <c r="I13" s="389"/>
      <c r="J13" s="389"/>
      <c r="K13" s="113" t="s">
        <v>67</v>
      </c>
      <c r="L13" s="117">
        <v>41931</v>
      </c>
      <c r="M13" s="118" t="s">
        <v>68</v>
      </c>
      <c r="N13" s="119">
        <v>41933</v>
      </c>
      <c r="O13" s="409" t="s">
        <v>225</v>
      </c>
      <c r="P13" s="410"/>
      <c r="Q13" s="389" t="s">
        <v>406</v>
      </c>
      <c r="R13" s="389"/>
      <c r="S13" s="408"/>
    </row>
    <row r="14" spans="1:22">
      <c r="A14" s="411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</row>
    <row r="15" spans="1:22">
      <c r="A15" s="57" t="s">
        <v>223</v>
      </c>
      <c r="B15" s="387" t="s">
        <v>402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8"/>
      <c r="T15" s="116"/>
      <c r="U15" s="4"/>
      <c r="V15" s="4"/>
    </row>
    <row r="16" spans="1:22">
      <c r="A16" s="409" t="s">
        <v>142</v>
      </c>
      <c r="B16" s="410"/>
      <c r="C16" s="389" t="s">
        <v>391</v>
      </c>
      <c r="D16" s="389"/>
      <c r="E16" s="389"/>
      <c r="F16" s="389"/>
      <c r="G16" s="389"/>
      <c r="H16" s="389"/>
      <c r="I16" s="389"/>
      <c r="J16" s="389"/>
      <c r="K16" s="113" t="s">
        <v>67</v>
      </c>
      <c r="L16" s="117">
        <v>41934</v>
      </c>
      <c r="M16" s="118" t="s">
        <v>68</v>
      </c>
      <c r="N16" s="119">
        <v>41936</v>
      </c>
      <c r="O16" s="409" t="s">
        <v>225</v>
      </c>
      <c r="P16" s="410"/>
      <c r="Q16" s="389" t="s">
        <v>407</v>
      </c>
      <c r="R16" s="389"/>
      <c r="S16" s="408"/>
    </row>
    <row r="17" spans="1:22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</row>
    <row r="18" spans="1:22">
      <c r="A18" s="57" t="s">
        <v>223</v>
      </c>
      <c r="B18" s="387" t="s">
        <v>403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8"/>
      <c r="T18" s="116"/>
      <c r="U18" s="4"/>
      <c r="V18" s="4"/>
    </row>
    <row r="19" spans="1:22">
      <c r="A19" s="409" t="s">
        <v>142</v>
      </c>
      <c r="B19" s="410"/>
      <c r="C19" s="389" t="s">
        <v>317</v>
      </c>
      <c r="D19" s="389"/>
      <c r="E19" s="389"/>
      <c r="F19" s="389"/>
      <c r="G19" s="389"/>
      <c r="H19" s="389"/>
      <c r="I19" s="389"/>
      <c r="J19" s="389"/>
      <c r="K19" s="113" t="s">
        <v>67</v>
      </c>
      <c r="L19" s="117">
        <v>41946</v>
      </c>
      <c r="M19" s="118" t="s">
        <v>68</v>
      </c>
      <c r="N19" s="119">
        <v>41947</v>
      </c>
      <c r="O19" s="409" t="s">
        <v>225</v>
      </c>
      <c r="P19" s="410"/>
      <c r="Q19" s="389" t="s">
        <v>407</v>
      </c>
      <c r="R19" s="389"/>
      <c r="S19" s="408"/>
    </row>
    <row r="20" spans="1:22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</row>
    <row r="21" spans="1:22">
      <c r="A21" s="57" t="s">
        <v>223</v>
      </c>
      <c r="B21" s="387" t="s">
        <v>404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8"/>
      <c r="T21" s="116"/>
      <c r="U21" s="4"/>
      <c r="V21" s="4"/>
    </row>
    <row r="22" spans="1:22">
      <c r="A22" s="409" t="s">
        <v>142</v>
      </c>
      <c r="B22" s="410"/>
      <c r="C22" s="389" t="s">
        <v>405</v>
      </c>
      <c r="D22" s="389"/>
      <c r="E22" s="389"/>
      <c r="F22" s="389"/>
      <c r="G22" s="389"/>
      <c r="H22" s="389"/>
      <c r="I22" s="389"/>
      <c r="J22" s="389"/>
      <c r="K22" s="187" t="s">
        <v>67</v>
      </c>
      <c r="L22" s="117">
        <v>42037</v>
      </c>
      <c r="M22" s="118" t="s">
        <v>68</v>
      </c>
      <c r="N22" s="119">
        <v>42040</v>
      </c>
      <c r="O22" s="409" t="s">
        <v>225</v>
      </c>
      <c r="P22" s="410"/>
      <c r="Q22" s="389" t="s">
        <v>406</v>
      </c>
      <c r="R22" s="389"/>
      <c r="S22" s="408"/>
    </row>
    <row r="23" spans="1:22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22" s="41" customFormat="1" ht="13.5" customHeight="1">
      <c r="A24" s="390" t="s">
        <v>161</v>
      </c>
      <c r="B24" s="391"/>
      <c r="C24" s="391"/>
      <c r="D24" s="391"/>
      <c r="E24" s="391"/>
      <c r="F24" s="392"/>
      <c r="G24" s="407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</row>
    <row r="25" spans="1:22">
      <c r="A25" s="57" t="s">
        <v>223</v>
      </c>
      <c r="B25" s="387" t="s">
        <v>588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116"/>
      <c r="U25" s="4"/>
      <c r="V25" s="4"/>
    </row>
    <row r="26" spans="1:22">
      <c r="A26" s="409" t="s">
        <v>142</v>
      </c>
      <c r="B26" s="410"/>
      <c r="C26" s="389" t="s">
        <v>589</v>
      </c>
      <c r="D26" s="389"/>
      <c r="E26" s="389"/>
      <c r="F26" s="389"/>
      <c r="G26" s="389"/>
      <c r="H26" s="389"/>
      <c r="I26" s="389"/>
      <c r="J26" s="389"/>
      <c r="K26" s="113" t="s">
        <v>67</v>
      </c>
      <c r="L26" s="117">
        <v>41925</v>
      </c>
      <c r="M26" s="118" t="s">
        <v>68</v>
      </c>
      <c r="N26" s="119">
        <v>41927</v>
      </c>
      <c r="O26" s="409" t="s">
        <v>225</v>
      </c>
      <c r="P26" s="410"/>
      <c r="Q26" s="389" t="s">
        <v>407</v>
      </c>
      <c r="R26" s="389"/>
      <c r="S26" s="408"/>
    </row>
    <row r="27" spans="1:22">
      <c r="A27" s="411"/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</row>
    <row r="28" spans="1:22">
      <c r="A28" s="57" t="s">
        <v>223</v>
      </c>
      <c r="B28" s="387" t="s">
        <v>342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8"/>
      <c r="T28" s="116"/>
      <c r="U28" s="4"/>
      <c r="V28" s="4"/>
    </row>
    <row r="29" spans="1:22">
      <c r="A29" s="409" t="s">
        <v>142</v>
      </c>
      <c r="B29" s="410"/>
      <c r="C29" s="389" t="s">
        <v>326</v>
      </c>
      <c r="D29" s="389"/>
      <c r="E29" s="389"/>
      <c r="F29" s="389"/>
      <c r="G29" s="389"/>
      <c r="H29" s="389"/>
      <c r="I29" s="389"/>
      <c r="J29" s="389"/>
      <c r="K29" s="113" t="s">
        <v>67</v>
      </c>
      <c r="L29" s="117">
        <v>41934</v>
      </c>
      <c r="M29" s="118" t="s">
        <v>68</v>
      </c>
      <c r="N29" s="119">
        <v>41936</v>
      </c>
      <c r="O29" s="409" t="s">
        <v>225</v>
      </c>
      <c r="P29" s="410"/>
      <c r="Q29" s="389" t="s">
        <v>590</v>
      </c>
      <c r="R29" s="389"/>
      <c r="S29" s="408"/>
    </row>
    <row r="30" spans="1:22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22">
      <c r="A31" s="57" t="s">
        <v>223</v>
      </c>
      <c r="B31" s="387" t="s">
        <v>403</v>
      </c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8"/>
      <c r="T31" s="116"/>
      <c r="U31" s="4"/>
      <c r="V31" s="4"/>
    </row>
    <row r="32" spans="1:22">
      <c r="A32" s="409" t="s">
        <v>142</v>
      </c>
      <c r="B32" s="410"/>
      <c r="C32" s="389" t="s">
        <v>317</v>
      </c>
      <c r="D32" s="389"/>
      <c r="E32" s="389"/>
      <c r="F32" s="389"/>
      <c r="G32" s="389"/>
      <c r="H32" s="389"/>
      <c r="I32" s="389"/>
      <c r="J32" s="389"/>
      <c r="K32" s="113" t="s">
        <v>67</v>
      </c>
      <c r="L32" s="117">
        <v>41946</v>
      </c>
      <c r="M32" s="118" t="s">
        <v>68</v>
      </c>
      <c r="N32" s="119">
        <v>41948</v>
      </c>
      <c r="O32" s="409" t="s">
        <v>225</v>
      </c>
      <c r="P32" s="410"/>
      <c r="Q32" s="389" t="s">
        <v>407</v>
      </c>
      <c r="R32" s="389"/>
      <c r="S32" s="408"/>
    </row>
    <row r="33" spans="1:22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  <row r="34" spans="1:22" s="41" customFormat="1" ht="13.5" customHeight="1">
      <c r="A34" s="390" t="s">
        <v>620</v>
      </c>
      <c r="B34" s="391"/>
      <c r="C34" s="391"/>
      <c r="D34" s="391"/>
      <c r="E34" s="391"/>
      <c r="F34" s="392"/>
      <c r="G34" s="407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22">
      <c r="A35" s="57" t="s">
        <v>223</v>
      </c>
      <c r="B35" s="387" t="s">
        <v>646</v>
      </c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8"/>
      <c r="T35" s="116"/>
      <c r="U35" s="4"/>
      <c r="V35" s="4"/>
    </row>
    <row r="36" spans="1:22">
      <c r="A36" s="409" t="s">
        <v>142</v>
      </c>
      <c r="B36" s="410"/>
      <c r="C36" s="389" t="s">
        <v>326</v>
      </c>
      <c r="D36" s="389"/>
      <c r="E36" s="389"/>
      <c r="F36" s="389"/>
      <c r="G36" s="389"/>
      <c r="H36" s="389"/>
      <c r="I36" s="389"/>
      <c r="J36" s="389"/>
      <c r="K36" s="113" t="s">
        <v>67</v>
      </c>
      <c r="L36" s="117">
        <v>41944</v>
      </c>
      <c r="M36" s="118" t="s">
        <v>68</v>
      </c>
      <c r="N36" s="119" t="s">
        <v>647</v>
      </c>
      <c r="O36" s="409" t="s">
        <v>225</v>
      </c>
      <c r="P36" s="410"/>
      <c r="Q36" s="389" t="s">
        <v>590</v>
      </c>
      <c r="R36" s="389"/>
      <c r="S36" s="408"/>
    </row>
    <row r="37" spans="1:22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</row>
    <row r="38" spans="1:22" s="41" customFormat="1" ht="13.5" customHeight="1">
      <c r="A38" s="390" t="s">
        <v>544</v>
      </c>
      <c r="B38" s="391"/>
      <c r="C38" s="391"/>
      <c r="D38" s="391"/>
      <c r="E38" s="391"/>
      <c r="F38" s="392"/>
      <c r="G38" s="407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</row>
    <row r="39" spans="1:22">
      <c r="A39" s="57" t="s">
        <v>223</v>
      </c>
      <c r="B39" s="387" t="s">
        <v>547</v>
      </c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8"/>
      <c r="T39" s="116"/>
      <c r="U39" s="4"/>
      <c r="V39" s="4"/>
    </row>
    <row r="40" spans="1:22">
      <c r="A40" s="409" t="s">
        <v>142</v>
      </c>
      <c r="B40" s="410"/>
      <c r="C40" s="389" t="s">
        <v>405</v>
      </c>
      <c r="D40" s="389"/>
      <c r="E40" s="389"/>
      <c r="F40" s="389"/>
      <c r="G40" s="389"/>
      <c r="H40" s="389"/>
      <c r="I40" s="389"/>
      <c r="J40" s="389"/>
      <c r="K40" s="113" t="s">
        <v>67</v>
      </c>
      <c r="L40" s="117">
        <v>42037</v>
      </c>
      <c r="M40" s="118" t="s">
        <v>68</v>
      </c>
      <c r="N40" s="119">
        <v>42039</v>
      </c>
      <c r="O40" s="409" t="s">
        <v>225</v>
      </c>
      <c r="P40" s="410"/>
      <c r="Q40" s="389" t="s">
        <v>406</v>
      </c>
      <c r="R40" s="389"/>
      <c r="S40" s="408"/>
    </row>
    <row r="41" spans="1:22">
      <c r="A41" s="389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</row>
    <row r="42" spans="1:22" s="41" customFormat="1" ht="13.5" customHeight="1">
      <c r="A42" s="390" t="s">
        <v>558</v>
      </c>
      <c r="B42" s="391"/>
      <c r="C42" s="391"/>
      <c r="D42" s="391"/>
      <c r="E42" s="391"/>
      <c r="F42" s="392"/>
      <c r="G42" s="407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</row>
    <row r="43" spans="1:22">
      <c r="A43" s="57" t="s">
        <v>223</v>
      </c>
      <c r="B43" s="387" t="s">
        <v>403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8"/>
      <c r="T43" s="116"/>
      <c r="U43" s="4"/>
      <c r="V43" s="4"/>
    </row>
    <row r="44" spans="1:22">
      <c r="A44" s="409" t="s">
        <v>142</v>
      </c>
      <c r="B44" s="410"/>
      <c r="C44" s="389" t="s">
        <v>317</v>
      </c>
      <c r="D44" s="389"/>
      <c r="E44" s="389"/>
      <c r="F44" s="389"/>
      <c r="G44" s="389"/>
      <c r="H44" s="389"/>
      <c r="I44" s="389"/>
      <c r="J44" s="389"/>
      <c r="K44" s="113" t="s">
        <v>67</v>
      </c>
      <c r="L44" s="117">
        <v>41946</v>
      </c>
      <c r="M44" s="118" t="s">
        <v>68</v>
      </c>
      <c r="N44" s="119">
        <v>41948</v>
      </c>
      <c r="O44" s="409" t="s">
        <v>225</v>
      </c>
      <c r="P44" s="410"/>
      <c r="Q44" s="389" t="s">
        <v>407</v>
      </c>
      <c r="R44" s="389"/>
      <c r="S44" s="408"/>
    </row>
    <row r="45" spans="1:22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</row>
    <row r="46" spans="1:22">
      <c r="A46" s="57" t="s">
        <v>223</v>
      </c>
      <c r="B46" s="387" t="s">
        <v>563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8"/>
      <c r="T46" s="116"/>
      <c r="U46" s="4"/>
      <c r="V46" s="4"/>
    </row>
    <row r="47" spans="1:22">
      <c r="A47" s="409" t="s">
        <v>142</v>
      </c>
      <c r="B47" s="410"/>
      <c r="C47" s="389" t="s">
        <v>405</v>
      </c>
      <c r="D47" s="389"/>
      <c r="E47" s="389"/>
      <c r="F47" s="389"/>
      <c r="G47" s="389"/>
      <c r="H47" s="389"/>
      <c r="I47" s="389"/>
      <c r="J47" s="389"/>
      <c r="K47" s="113" t="s">
        <v>67</v>
      </c>
      <c r="L47" s="117">
        <v>42030</v>
      </c>
      <c r="M47" s="118" t="s">
        <v>68</v>
      </c>
      <c r="N47" s="119">
        <v>42040</v>
      </c>
      <c r="O47" s="409" t="s">
        <v>225</v>
      </c>
      <c r="P47" s="410"/>
      <c r="Q47" s="389" t="s">
        <v>406</v>
      </c>
      <c r="R47" s="389"/>
      <c r="S47" s="408"/>
    </row>
    <row r="48" spans="1:22">
      <c r="A48" s="389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</row>
    <row r="49" spans="1:22" s="41" customFormat="1" ht="13.5" customHeight="1">
      <c r="A49" s="390" t="s">
        <v>657</v>
      </c>
      <c r="B49" s="391"/>
      <c r="C49" s="391"/>
      <c r="D49" s="391"/>
      <c r="E49" s="391"/>
      <c r="F49" s="392"/>
      <c r="G49" s="407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</row>
    <row r="50" spans="1:22">
      <c r="A50" s="57" t="s">
        <v>223</v>
      </c>
      <c r="B50" s="387" t="s">
        <v>403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8"/>
      <c r="T50" s="116"/>
      <c r="U50" s="4"/>
      <c r="V50" s="4"/>
    </row>
    <row r="51" spans="1:22">
      <c r="A51" s="409" t="s">
        <v>142</v>
      </c>
      <c r="B51" s="410"/>
      <c r="C51" s="389" t="s">
        <v>317</v>
      </c>
      <c r="D51" s="389"/>
      <c r="E51" s="389"/>
      <c r="F51" s="389"/>
      <c r="G51" s="389"/>
      <c r="H51" s="389"/>
      <c r="I51" s="389"/>
      <c r="J51" s="389"/>
      <c r="K51" s="113" t="s">
        <v>67</v>
      </c>
      <c r="L51" s="117">
        <v>41945</v>
      </c>
      <c r="M51" s="118" t="s">
        <v>68</v>
      </c>
      <c r="N51" s="119">
        <v>41950</v>
      </c>
      <c r="O51" s="409" t="s">
        <v>225</v>
      </c>
      <c r="P51" s="410"/>
      <c r="Q51" s="389" t="s">
        <v>407</v>
      </c>
      <c r="R51" s="389"/>
      <c r="S51" s="408"/>
    </row>
    <row r="52" spans="1:22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</row>
    <row r="53" spans="1:22" s="41" customFormat="1" ht="13.5" customHeight="1">
      <c r="A53" s="390" t="s">
        <v>676</v>
      </c>
      <c r="B53" s="391"/>
      <c r="C53" s="391"/>
      <c r="D53" s="391"/>
      <c r="E53" s="391"/>
      <c r="F53" s="392"/>
      <c r="G53" s="407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</row>
    <row r="54" spans="1:22">
      <c r="A54" s="57" t="s">
        <v>223</v>
      </c>
      <c r="B54" s="387" t="s">
        <v>403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8"/>
      <c r="T54" s="116"/>
      <c r="U54" s="4"/>
      <c r="V54" s="4"/>
    </row>
    <row r="55" spans="1:22">
      <c r="A55" s="409" t="s">
        <v>142</v>
      </c>
      <c r="B55" s="410"/>
      <c r="C55" s="389" t="s">
        <v>317</v>
      </c>
      <c r="D55" s="389"/>
      <c r="E55" s="389"/>
      <c r="F55" s="389"/>
      <c r="G55" s="389"/>
      <c r="H55" s="389"/>
      <c r="I55" s="389"/>
      <c r="J55" s="389"/>
      <c r="K55" s="113" t="s">
        <v>67</v>
      </c>
      <c r="L55" s="117">
        <v>41945</v>
      </c>
      <c r="M55" s="118" t="s">
        <v>68</v>
      </c>
      <c r="N55" s="119">
        <v>41950</v>
      </c>
      <c r="O55" s="409" t="s">
        <v>225</v>
      </c>
      <c r="P55" s="410"/>
      <c r="Q55" s="389" t="s">
        <v>407</v>
      </c>
      <c r="R55" s="389"/>
      <c r="S55" s="408"/>
    </row>
    <row r="56" spans="1:22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</row>
    <row r="57" spans="1:22">
      <c r="A57" s="57" t="s">
        <v>223</v>
      </c>
      <c r="B57" s="387" t="s">
        <v>677</v>
      </c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8"/>
      <c r="T57" s="116"/>
      <c r="U57" s="4"/>
      <c r="V57" s="4"/>
    </row>
    <row r="58" spans="1:22">
      <c r="A58" s="409" t="s">
        <v>142</v>
      </c>
      <c r="B58" s="410"/>
      <c r="C58" s="389" t="s">
        <v>294</v>
      </c>
      <c r="D58" s="389"/>
      <c r="E58" s="389"/>
      <c r="F58" s="389"/>
      <c r="G58" s="389"/>
      <c r="H58" s="389"/>
      <c r="I58" s="389"/>
      <c r="J58" s="389"/>
      <c r="K58" s="113" t="s">
        <v>67</v>
      </c>
      <c r="L58" s="117">
        <v>41990</v>
      </c>
      <c r="M58" s="118" t="s">
        <v>68</v>
      </c>
      <c r="N58" s="119">
        <v>41990</v>
      </c>
      <c r="O58" s="409" t="s">
        <v>225</v>
      </c>
      <c r="P58" s="410"/>
      <c r="Q58" s="389" t="s">
        <v>251</v>
      </c>
      <c r="R58" s="389"/>
      <c r="S58" s="408"/>
    </row>
    <row r="59" spans="1:22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</row>
    <row r="60" spans="1:22">
      <c r="A60" s="57" t="s">
        <v>223</v>
      </c>
      <c r="B60" s="387" t="s">
        <v>678</v>
      </c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8"/>
      <c r="T60" s="116"/>
      <c r="U60" s="4"/>
      <c r="V60" s="4"/>
    </row>
    <row r="61" spans="1:22">
      <c r="A61" s="409" t="s">
        <v>142</v>
      </c>
      <c r="B61" s="410"/>
      <c r="C61" s="389" t="s">
        <v>478</v>
      </c>
      <c r="D61" s="389"/>
      <c r="E61" s="389"/>
      <c r="F61" s="389"/>
      <c r="G61" s="389"/>
      <c r="H61" s="389"/>
      <c r="I61" s="389"/>
      <c r="J61" s="389"/>
      <c r="K61" s="113" t="s">
        <v>67</v>
      </c>
      <c r="L61" s="117">
        <v>41964</v>
      </c>
      <c r="M61" s="118" t="s">
        <v>68</v>
      </c>
      <c r="N61" s="119">
        <v>41965</v>
      </c>
      <c r="O61" s="409" t="s">
        <v>225</v>
      </c>
      <c r="P61" s="410"/>
      <c r="Q61" s="389" t="s">
        <v>590</v>
      </c>
      <c r="R61" s="389"/>
      <c r="S61" s="408"/>
    </row>
    <row r="62" spans="1:22">
      <c r="A62" s="411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3" spans="1:22">
      <c r="A63" s="57" t="s">
        <v>223</v>
      </c>
      <c r="B63" s="387" t="s">
        <v>679</v>
      </c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8"/>
      <c r="T63" s="116"/>
      <c r="U63" s="4"/>
      <c r="V63" s="4"/>
    </row>
    <row r="64" spans="1:22">
      <c r="A64" s="409" t="s">
        <v>142</v>
      </c>
      <c r="B64" s="410"/>
      <c r="C64" s="389" t="s">
        <v>294</v>
      </c>
      <c r="D64" s="389"/>
      <c r="E64" s="389"/>
      <c r="F64" s="389"/>
      <c r="G64" s="389"/>
      <c r="H64" s="389"/>
      <c r="I64" s="389"/>
      <c r="J64" s="389"/>
      <c r="K64" s="113" t="s">
        <v>67</v>
      </c>
      <c r="L64" s="117">
        <v>41950</v>
      </c>
      <c r="M64" s="118" t="s">
        <v>68</v>
      </c>
      <c r="N64" s="119">
        <v>41950</v>
      </c>
      <c r="O64" s="409" t="s">
        <v>225</v>
      </c>
      <c r="P64" s="410"/>
      <c r="Q64" s="389" t="s">
        <v>590</v>
      </c>
      <c r="R64" s="389"/>
      <c r="S64" s="408"/>
    </row>
    <row r="65" spans="1:22">
      <c r="A65" s="389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</row>
    <row r="66" spans="1:22" s="41" customFormat="1" ht="13.5" customHeight="1">
      <c r="A66" s="390" t="s">
        <v>708</v>
      </c>
      <c r="B66" s="391"/>
      <c r="C66" s="391"/>
      <c r="D66" s="391"/>
      <c r="E66" s="391"/>
      <c r="F66" s="392"/>
      <c r="G66" s="407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</row>
    <row r="67" spans="1:22">
      <c r="A67" s="57" t="s">
        <v>223</v>
      </c>
      <c r="B67" s="387" t="s">
        <v>342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8"/>
      <c r="T67" s="116"/>
      <c r="U67" s="4"/>
      <c r="V67" s="4"/>
    </row>
    <row r="68" spans="1:22">
      <c r="A68" s="409" t="s">
        <v>142</v>
      </c>
      <c r="B68" s="410"/>
      <c r="C68" s="389" t="s">
        <v>326</v>
      </c>
      <c r="D68" s="389"/>
      <c r="E68" s="389"/>
      <c r="F68" s="389"/>
      <c r="G68" s="389"/>
      <c r="H68" s="389"/>
      <c r="I68" s="389"/>
      <c r="J68" s="389"/>
      <c r="K68" s="113" t="s">
        <v>67</v>
      </c>
      <c r="L68" s="117">
        <v>41935</v>
      </c>
      <c r="M68" s="118" t="s">
        <v>68</v>
      </c>
      <c r="N68" s="119">
        <v>41936</v>
      </c>
      <c r="O68" s="409" t="s">
        <v>225</v>
      </c>
      <c r="P68" s="410"/>
      <c r="Q68" s="389" t="s">
        <v>292</v>
      </c>
      <c r="R68" s="389"/>
      <c r="S68" s="408"/>
    </row>
    <row r="69" spans="1:22">
      <c r="A69" s="389"/>
      <c r="B69" s="389"/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89"/>
      <c r="P69" s="389"/>
      <c r="Q69" s="389"/>
      <c r="R69" s="389"/>
      <c r="S69" s="389"/>
    </row>
    <row r="70" spans="1:22" s="41" customFormat="1" ht="13.5" customHeight="1">
      <c r="A70" s="390" t="s">
        <v>491</v>
      </c>
      <c r="B70" s="391"/>
      <c r="C70" s="391"/>
      <c r="D70" s="391"/>
      <c r="E70" s="391"/>
      <c r="F70" s="392"/>
      <c r="G70" s="407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</row>
    <row r="71" spans="1:22">
      <c r="A71" s="57" t="s">
        <v>223</v>
      </c>
      <c r="B71" s="387" t="s">
        <v>495</v>
      </c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8"/>
      <c r="T71" s="116"/>
      <c r="U71" s="4"/>
      <c r="V71" s="4"/>
    </row>
    <row r="72" spans="1:22">
      <c r="A72" s="409" t="s">
        <v>142</v>
      </c>
      <c r="B72" s="410"/>
      <c r="C72" s="389" t="s">
        <v>496</v>
      </c>
      <c r="D72" s="389"/>
      <c r="E72" s="389"/>
      <c r="F72" s="389"/>
      <c r="G72" s="389"/>
      <c r="H72" s="389"/>
      <c r="I72" s="389"/>
      <c r="J72" s="389"/>
      <c r="K72" s="113" t="s">
        <v>67</v>
      </c>
      <c r="L72" s="117">
        <v>41948</v>
      </c>
      <c r="M72" s="118" t="s">
        <v>68</v>
      </c>
      <c r="N72" s="119">
        <v>41950</v>
      </c>
      <c r="O72" s="409" t="s">
        <v>225</v>
      </c>
      <c r="P72" s="410"/>
      <c r="Q72" s="389" t="s">
        <v>407</v>
      </c>
      <c r="R72" s="389"/>
      <c r="S72" s="408"/>
    </row>
  </sheetData>
  <mergeCells count="140">
    <mergeCell ref="A68:B68"/>
    <mergeCell ref="C68:J68"/>
    <mergeCell ref="O68:P68"/>
    <mergeCell ref="Q68:S68"/>
    <mergeCell ref="A66:F66"/>
    <mergeCell ref="G66:S66"/>
    <mergeCell ref="B67:S67"/>
    <mergeCell ref="A72:B72"/>
    <mergeCell ref="C72:J72"/>
    <mergeCell ref="O72:P72"/>
    <mergeCell ref="Q72:S72"/>
    <mergeCell ref="A69:S69"/>
    <mergeCell ref="A70:F70"/>
    <mergeCell ref="G70:S70"/>
    <mergeCell ref="B71:S71"/>
    <mergeCell ref="A65:S65"/>
    <mergeCell ref="A62:S62"/>
    <mergeCell ref="B63:S63"/>
    <mergeCell ref="A64:B64"/>
    <mergeCell ref="C64:J64"/>
    <mergeCell ref="O64:P64"/>
    <mergeCell ref="Q64:S64"/>
    <mergeCell ref="A59:S59"/>
    <mergeCell ref="B60:S60"/>
    <mergeCell ref="A61:B61"/>
    <mergeCell ref="C61:J61"/>
    <mergeCell ref="O61:P61"/>
    <mergeCell ref="Q61:S61"/>
    <mergeCell ref="B54:S54"/>
    <mergeCell ref="A56:S56"/>
    <mergeCell ref="B57:S57"/>
    <mergeCell ref="A58:B58"/>
    <mergeCell ref="C58:J58"/>
    <mergeCell ref="O58:P58"/>
    <mergeCell ref="Q58:S58"/>
    <mergeCell ref="A55:B55"/>
    <mergeCell ref="C55:J55"/>
    <mergeCell ref="O55:P55"/>
    <mergeCell ref="Q55:S55"/>
    <mergeCell ref="A6:S6"/>
    <mergeCell ref="A7:F7"/>
    <mergeCell ref="G7:S7"/>
    <mergeCell ref="B8:S8"/>
    <mergeCell ref="A9:B9"/>
    <mergeCell ref="C9:J9"/>
    <mergeCell ref="O9:P9"/>
    <mergeCell ref="Q9:S9"/>
    <mergeCell ref="G53:S53"/>
    <mergeCell ref="A52:S52"/>
    <mergeCell ref="A53:F53"/>
    <mergeCell ref="B15:S15"/>
    <mergeCell ref="A16:B16"/>
    <mergeCell ref="C16:J16"/>
    <mergeCell ref="O16:P16"/>
    <mergeCell ref="Q16:S16"/>
    <mergeCell ref="A17:S17"/>
    <mergeCell ref="B18:S18"/>
    <mergeCell ref="A19:B19"/>
    <mergeCell ref="C19:J19"/>
    <mergeCell ref="O19:P19"/>
    <mergeCell ref="Q19:S19"/>
    <mergeCell ref="A10:S10"/>
    <mergeCell ref="A11:F11"/>
    <mergeCell ref="G11:S11"/>
    <mergeCell ref="B12:S12"/>
    <mergeCell ref="A13:B13"/>
    <mergeCell ref="C13:J13"/>
    <mergeCell ref="O13:P13"/>
    <mergeCell ref="Q13:S13"/>
    <mergeCell ref="A14:S14"/>
    <mergeCell ref="A32:B32"/>
    <mergeCell ref="C32:J32"/>
    <mergeCell ref="O32:P32"/>
    <mergeCell ref="Q32:S32"/>
    <mergeCell ref="A20:S20"/>
    <mergeCell ref="B21:S21"/>
    <mergeCell ref="A22:B22"/>
    <mergeCell ref="C22:J22"/>
    <mergeCell ref="O22:P22"/>
    <mergeCell ref="Q22:S22"/>
    <mergeCell ref="B35:S35"/>
    <mergeCell ref="A36:B36"/>
    <mergeCell ref="C36:J36"/>
    <mergeCell ref="O36:P36"/>
    <mergeCell ref="Q36:S36"/>
    <mergeCell ref="A33:S33"/>
    <mergeCell ref="A34:F34"/>
    <mergeCell ref="G34:S34"/>
    <mergeCell ref="A23:S23"/>
    <mergeCell ref="A24:F24"/>
    <mergeCell ref="G24:S24"/>
    <mergeCell ref="B25:S25"/>
    <mergeCell ref="A26:B26"/>
    <mergeCell ref="C26:J26"/>
    <mergeCell ref="O26:P26"/>
    <mergeCell ref="Q26:S26"/>
    <mergeCell ref="A27:S27"/>
    <mergeCell ref="B28:S28"/>
    <mergeCell ref="A29:B29"/>
    <mergeCell ref="C29:J29"/>
    <mergeCell ref="O29:P29"/>
    <mergeCell ref="Q29:S29"/>
    <mergeCell ref="A30:S30"/>
    <mergeCell ref="B31:S31"/>
    <mergeCell ref="A44:B44"/>
    <mergeCell ref="C44:J44"/>
    <mergeCell ref="O44:P44"/>
    <mergeCell ref="Q44:S44"/>
    <mergeCell ref="A37:S37"/>
    <mergeCell ref="A38:F38"/>
    <mergeCell ref="G38:S38"/>
    <mergeCell ref="B39:S39"/>
    <mergeCell ref="A40:B40"/>
    <mergeCell ref="C40:J40"/>
    <mergeCell ref="O40:P40"/>
    <mergeCell ref="Q40:S40"/>
    <mergeCell ref="A1:S1"/>
    <mergeCell ref="A2:S2"/>
    <mergeCell ref="A3:D3"/>
    <mergeCell ref="Q3:R3"/>
    <mergeCell ref="E3:P3"/>
    <mergeCell ref="B50:S50"/>
    <mergeCell ref="Q51:S51"/>
    <mergeCell ref="A4:S5"/>
    <mergeCell ref="A48:S48"/>
    <mergeCell ref="A49:F49"/>
    <mergeCell ref="G49:S49"/>
    <mergeCell ref="A51:B51"/>
    <mergeCell ref="C51:J51"/>
    <mergeCell ref="O51:P51"/>
    <mergeCell ref="A45:S45"/>
    <mergeCell ref="B46:S46"/>
    <mergeCell ref="A47:B47"/>
    <mergeCell ref="C47:J47"/>
    <mergeCell ref="O47:P47"/>
    <mergeCell ref="Q47:S47"/>
    <mergeCell ref="A41:S41"/>
    <mergeCell ref="A42:F42"/>
    <mergeCell ref="G42:S42"/>
    <mergeCell ref="B43:S43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8"/>
  <sheetViews>
    <sheetView workbookViewId="0">
      <selection activeCell="A4" sqref="A4:S5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6.28515625" customWidth="1"/>
    <col min="6" max="6" width="14.42578125" customWidth="1"/>
    <col min="7" max="7" width="5.140625" customWidth="1"/>
    <col min="8" max="8" width="5.7109375" customWidth="1"/>
    <col min="9" max="10" width="5.5703125" customWidth="1"/>
    <col min="11" max="11" width="6.28515625" customWidth="1"/>
    <col min="12" max="12" width="5" customWidth="1"/>
    <col min="13" max="13" width="5.85546875" customWidth="1"/>
    <col min="14" max="15" width="5" customWidth="1"/>
    <col min="16" max="16" width="3.7109375" customWidth="1"/>
    <col min="17" max="17" width="2.7109375" customWidth="1"/>
    <col min="18" max="18" width="8.7109375" customWidth="1"/>
    <col min="19" max="19" width="8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71</v>
      </c>
      <c r="B3" s="399"/>
      <c r="C3" s="399"/>
      <c r="D3" s="399"/>
      <c r="E3" s="400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12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7"/>
      <c r="R6" s="31" t="s">
        <v>19</v>
      </c>
      <c r="S6" s="29" t="s">
        <v>23</v>
      </c>
    </row>
    <row r="7" spans="1:19">
      <c r="A7" s="414"/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</row>
    <row r="8" spans="1:19" s="32" customFormat="1" ht="13.5" customHeight="1">
      <c r="A8" s="390" t="s">
        <v>150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2"/>
    </row>
    <row r="9" spans="1:19" s="3" customFormat="1" ht="13.5" customHeight="1">
      <c r="A9" s="412" t="s">
        <v>308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8"/>
      <c r="R9" s="33" t="s">
        <v>292</v>
      </c>
      <c r="S9" s="33" t="s">
        <v>292</v>
      </c>
    </row>
    <row r="10" spans="1:19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</row>
    <row r="11" spans="1:19" s="32" customFormat="1" ht="13.5" customHeight="1">
      <c r="A11" s="390" t="s">
        <v>731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2"/>
    </row>
    <row r="12" spans="1:19" s="3" customFormat="1" ht="13.5" customHeight="1">
      <c r="A12" s="412" t="s">
        <v>732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8"/>
      <c r="R12" s="33" t="s">
        <v>292</v>
      </c>
      <c r="S12" s="33" t="s">
        <v>292</v>
      </c>
    </row>
    <row r="13" spans="1:19" s="9" customForma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</row>
    <row r="14" spans="1:19" s="32" customFormat="1" ht="13.5" customHeight="1">
      <c r="A14" s="390" t="s">
        <v>743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2"/>
    </row>
    <row r="15" spans="1:19" s="3" customFormat="1" ht="13.5" customHeight="1">
      <c r="A15" s="412" t="s">
        <v>386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8"/>
      <c r="R15" s="33" t="s">
        <v>292</v>
      </c>
      <c r="S15" s="33" t="s">
        <v>292</v>
      </c>
    </row>
    <row r="16" spans="1:19" s="9" customFormat="1">
      <c r="A16" s="413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</row>
    <row r="17" spans="1:19" s="41" customFormat="1" ht="13.5" customHeight="1">
      <c r="A17" s="390" t="s">
        <v>152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2"/>
    </row>
    <row r="18" spans="1:19" s="3" customFormat="1" ht="13.5" customHeight="1">
      <c r="A18" s="412" t="s">
        <v>343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8"/>
      <c r="R18" s="33" t="s">
        <v>292</v>
      </c>
      <c r="S18" s="33" t="s">
        <v>292</v>
      </c>
    </row>
    <row r="19" spans="1:19" s="3" customFormat="1" ht="13.5" customHeight="1">
      <c r="A19" s="412" t="s">
        <v>344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8"/>
      <c r="R19" s="33" t="s">
        <v>292</v>
      </c>
      <c r="S19" s="33" t="s">
        <v>292</v>
      </c>
    </row>
    <row r="20" spans="1:19" s="3" customFormat="1" ht="13.5" customHeight="1">
      <c r="A20" s="412" t="s">
        <v>345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8"/>
      <c r="R20" s="33" t="s">
        <v>292</v>
      </c>
      <c r="S20" s="33" t="s">
        <v>292</v>
      </c>
    </row>
    <row r="21" spans="1:19" s="9" customFormat="1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</row>
    <row r="22" spans="1:19" s="41" customFormat="1" ht="13.5" customHeight="1">
      <c r="A22" s="390" t="s">
        <v>159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2"/>
    </row>
    <row r="23" spans="1:19" s="3" customFormat="1" ht="13.5" customHeight="1">
      <c r="A23" s="412" t="s">
        <v>408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8"/>
      <c r="R23" s="33" t="s">
        <v>292</v>
      </c>
      <c r="S23" s="33" t="s">
        <v>292</v>
      </c>
    </row>
    <row r="24" spans="1:19" s="9" customFormat="1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</row>
    <row r="25" spans="1:19" s="41" customFormat="1" ht="13.5" customHeight="1">
      <c r="A25" s="390" t="s">
        <v>161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2"/>
    </row>
    <row r="26" spans="1:19" s="3" customFormat="1" ht="13.5" customHeight="1">
      <c r="A26" s="412" t="s">
        <v>591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8"/>
      <c r="R26" s="33" t="s">
        <v>292</v>
      </c>
      <c r="S26" s="33" t="s">
        <v>292</v>
      </c>
    </row>
    <row r="27" spans="1:19" s="3" customFormat="1" ht="13.5" customHeight="1">
      <c r="A27" s="412" t="s">
        <v>592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33">
        <v>41901</v>
      </c>
      <c r="S27" s="33">
        <v>41901</v>
      </c>
    </row>
    <row r="28" spans="1:19" s="9" customFormat="1">
      <c r="A28" s="413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</row>
    <row r="29" spans="1:19" s="41" customFormat="1" ht="13.5" customHeight="1">
      <c r="A29" s="390" t="s">
        <v>620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2"/>
    </row>
    <row r="30" spans="1:19" s="3" customFormat="1" ht="13.5" customHeight="1">
      <c r="A30" s="412" t="s">
        <v>648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8"/>
      <c r="R30" s="33" t="s">
        <v>292</v>
      </c>
      <c r="S30" s="33" t="s">
        <v>292</v>
      </c>
    </row>
    <row r="31" spans="1:19" s="3" customFormat="1" ht="13.5" customHeight="1">
      <c r="A31" s="412" t="s">
        <v>649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8"/>
      <c r="R31" s="33" t="s">
        <v>292</v>
      </c>
      <c r="S31" s="33" t="s">
        <v>292</v>
      </c>
    </row>
    <row r="32" spans="1:19" s="3" customFormat="1" ht="13.5" customHeight="1">
      <c r="A32" s="412" t="s">
        <v>650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8"/>
      <c r="R32" s="33">
        <v>41548</v>
      </c>
      <c r="S32" s="33" t="s">
        <v>292</v>
      </c>
    </row>
    <row r="33" spans="1:19" s="3" customFormat="1" ht="13.5" customHeight="1">
      <c r="A33" s="412" t="s">
        <v>651</v>
      </c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8"/>
      <c r="R33" s="33">
        <v>40940</v>
      </c>
      <c r="S33" s="33" t="s">
        <v>292</v>
      </c>
    </row>
    <row r="34" spans="1:19" s="9" customFormat="1">
      <c r="A34" s="413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3"/>
      <c r="R34" s="413"/>
      <c r="S34" s="413"/>
    </row>
    <row r="35" spans="1:19" s="41" customFormat="1" ht="13.5" customHeight="1">
      <c r="A35" s="390" t="s">
        <v>749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2"/>
    </row>
    <row r="36" spans="1:19" s="3" customFormat="1" ht="13.5" customHeight="1">
      <c r="A36" s="412" t="s">
        <v>750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8"/>
      <c r="R36" s="33" t="s">
        <v>292</v>
      </c>
      <c r="S36" s="33" t="s">
        <v>292</v>
      </c>
    </row>
    <row r="37" spans="1:19" s="3" customFormat="1" ht="13.5" customHeight="1">
      <c r="A37" s="412" t="s">
        <v>751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8"/>
      <c r="R37" s="33" t="s">
        <v>292</v>
      </c>
      <c r="S37" s="33" t="s">
        <v>292</v>
      </c>
    </row>
    <row r="38" spans="1:19" s="3" customFormat="1" ht="13.5" customHeight="1">
      <c r="A38" s="412" t="s">
        <v>752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8"/>
      <c r="R38" s="33" t="s">
        <v>292</v>
      </c>
      <c r="S38" s="33" t="s">
        <v>292</v>
      </c>
    </row>
    <row r="39" spans="1:19" s="3" customFormat="1" ht="13.5" customHeight="1">
      <c r="A39" s="412" t="s">
        <v>753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8"/>
      <c r="R39" s="33" t="s">
        <v>292</v>
      </c>
      <c r="S39" s="33" t="s">
        <v>292</v>
      </c>
    </row>
    <row r="40" spans="1:19" s="3" customFormat="1" ht="13.5" customHeight="1">
      <c r="A40" s="412" t="s">
        <v>754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8"/>
      <c r="R40" s="33" t="s">
        <v>292</v>
      </c>
      <c r="S40" s="33" t="s">
        <v>292</v>
      </c>
    </row>
    <row r="41" spans="1:19" s="9" customFormat="1">
      <c r="A41" s="413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</row>
    <row r="42" spans="1:19" s="41" customFormat="1" ht="13.5" customHeight="1">
      <c r="A42" s="390" t="s">
        <v>164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2"/>
    </row>
    <row r="43" spans="1:19" s="3" customFormat="1" ht="13.5" customHeight="1">
      <c r="A43" s="412" t="s">
        <v>772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8"/>
      <c r="R43" s="33" t="s">
        <v>292</v>
      </c>
      <c r="S43" s="33" t="s">
        <v>292</v>
      </c>
    </row>
    <row r="44" spans="1:19" s="3" customFormat="1" ht="13.5" customHeight="1">
      <c r="A44" s="412" t="s">
        <v>773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8"/>
      <c r="R44" s="33" t="s">
        <v>292</v>
      </c>
      <c r="S44" s="33" t="s">
        <v>292</v>
      </c>
    </row>
    <row r="45" spans="1:19" s="3" customFormat="1" ht="13.5" customHeight="1">
      <c r="A45" s="412" t="s">
        <v>773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8"/>
      <c r="R45" s="33" t="s">
        <v>292</v>
      </c>
      <c r="S45" s="33" t="s">
        <v>292</v>
      </c>
    </row>
    <row r="46" spans="1:19" s="3" customFormat="1" ht="13.5" customHeight="1">
      <c r="A46" s="412" t="s">
        <v>774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8"/>
      <c r="R46" s="33" t="s">
        <v>292</v>
      </c>
      <c r="S46" s="33" t="s">
        <v>292</v>
      </c>
    </row>
    <row r="47" spans="1:19" s="9" customFormat="1">
      <c r="A47" s="413"/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</row>
    <row r="48" spans="1:19" s="41" customFormat="1" ht="13.5" customHeight="1">
      <c r="A48" s="390" t="s">
        <v>558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2"/>
    </row>
    <row r="49" spans="1:19" s="3" customFormat="1" ht="13.5" customHeight="1">
      <c r="A49" s="412" t="s">
        <v>564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8"/>
      <c r="R49" s="33" t="s">
        <v>292</v>
      </c>
      <c r="S49" s="33" t="s">
        <v>292</v>
      </c>
    </row>
    <row r="50" spans="1:19" s="3" customFormat="1" ht="13.5" customHeight="1">
      <c r="A50" s="412" t="s">
        <v>565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8"/>
      <c r="R50" s="33" t="s">
        <v>292</v>
      </c>
      <c r="S50" s="33" t="s">
        <v>292</v>
      </c>
    </row>
    <row r="51" spans="1:19" s="9" customFormat="1">
      <c r="A51" s="413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</row>
    <row r="52" spans="1:19" s="41" customFormat="1" ht="13.5" customHeight="1">
      <c r="A52" s="390" t="s">
        <v>789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2"/>
    </row>
    <row r="53" spans="1:19" s="3" customFormat="1" ht="13.5" customHeight="1">
      <c r="A53" s="412" t="s">
        <v>790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8"/>
      <c r="R53" s="33" t="s">
        <v>292</v>
      </c>
      <c r="S53" s="33" t="s">
        <v>292</v>
      </c>
    </row>
    <row r="54" spans="1:19" s="3" customFormat="1" ht="13.5" customHeight="1">
      <c r="A54" s="412" t="s">
        <v>791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8"/>
      <c r="R54" s="33" t="s">
        <v>292</v>
      </c>
      <c r="S54" s="33" t="s">
        <v>292</v>
      </c>
    </row>
    <row r="55" spans="1:19" s="9" customFormat="1">
      <c r="A55" s="413"/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</row>
    <row r="56" spans="1:19" s="41" customFormat="1" ht="13.5" customHeight="1">
      <c r="A56" s="390" t="s">
        <v>810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2"/>
    </row>
    <row r="57" spans="1:19" s="3" customFormat="1" ht="13.5" customHeight="1">
      <c r="A57" s="412" t="s">
        <v>811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8"/>
      <c r="R57" s="33" t="s">
        <v>292</v>
      </c>
      <c r="S57" s="33" t="s">
        <v>292</v>
      </c>
    </row>
    <row r="58" spans="1:19" s="3" customFormat="1" ht="13.5" customHeight="1">
      <c r="A58" s="412" t="s">
        <v>812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8"/>
      <c r="R58" s="33" t="s">
        <v>292</v>
      </c>
      <c r="S58" s="33" t="s">
        <v>292</v>
      </c>
    </row>
    <row r="59" spans="1:19" s="3" customFormat="1" ht="13.5" customHeight="1">
      <c r="A59" s="412" t="s">
        <v>813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8"/>
      <c r="R59" s="33">
        <v>42009</v>
      </c>
      <c r="S59" s="33">
        <v>42069</v>
      </c>
    </row>
    <row r="60" spans="1:19" s="9" customForma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</row>
    <row r="61" spans="1:19" s="41" customFormat="1" ht="13.5" customHeight="1">
      <c r="A61" s="390" t="s">
        <v>166</v>
      </c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2"/>
    </row>
    <row r="62" spans="1:19" s="3" customFormat="1" ht="13.5" customHeight="1">
      <c r="A62" s="412" t="s">
        <v>829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8"/>
      <c r="R62" s="33">
        <v>41925</v>
      </c>
      <c r="S62" s="33">
        <v>42090</v>
      </c>
    </row>
    <row r="63" spans="1:19" s="3" customFormat="1" ht="13.5" customHeight="1">
      <c r="A63" s="412" t="s">
        <v>830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8"/>
      <c r="R63" s="33">
        <v>41925</v>
      </c>
      <c r="S63" s="33">
        <v>42090</v>
      </c>
    </row>
    <row r="64" spans="1:19" s="3" customFormat="1" ht="13.5" customHeight="1">
      <c r="A64" s="412" t="s">
        <v>831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8"/>
      <c r="R64" s="33">
        <v>41652</v>
      </c>
      <c r="S64" s="33">
        <v>41963</v>
      </c>
    </row>
    <row r="65" spans="1:19" s="3" customFormat="1" ht="13.5" customHeight="1">
      <c r="A65" s="412" t="s">
        <v>832</v>
      </c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8"/>
      <c r="R65" s="33">
        <v>41652</v>
      </c>
      <c r="S65" s="33">
        <v>41963</v>
      </c>
    </row>
    <row r="66" spans="1:19" s="9" customFormat="1">
      <c r="A66" s="413"/>
      <c r="B66" s="413"/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413"/>
      <c r="P66" s="413"/>
      <c r="Q66" s="413"/>
      <c r="R66" s="413"/>
      <c r="S66" s="413"/>
    </row>
    <row r="67" spans="1:19" s="41" customFormat="1" ht="13.5" customHeight="1">
      <c r="A67" s="390" t="s">
        <v>676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2"/>
    </row>
    <row r="68" spans="1:19" s="3" customFormat="1" ht="13.5" customHeight="1">
      <c r="A68" s="412" t="s">
        <v>680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8"/>
      <c r="R68" s="33">
        <v>41939</v>
      </c>
      <c r="S68" s="33">
        <v>41940</v>
      </c>
    </row>
    <row r="69" spans="1:19" s="9" customFormat="1">
      <c r="A69" s="413"/>
      <c r="B69" s="413"/>
      <c r="C69" s="413"/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</row>
    <row r="70" spans="1:19" s="41" customFormat="1" ht="13.5" customHeight="1">
      <c r="A70" s="390" t="s">
        <v>849</v>
      </c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2"/>
    </row>
    <row r="71" spans="1:19" s="3" customFormat="1" ht="13.5" customHeight="1">
      <c r="A71" s="412" t="s">
        <v>850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8"/>
      <c r="R71" s="33">
        <v>42040</v>
      </c>
      <c r="S71" s="33">
        <v>42069</v>
      </c>
    </row>
    <row r="72" spans="1:19" s="9" customFormat="1">
      <c r="A72" s="413"/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413"/>
      <c r="S72" s="413"/>
    </row>
    <row r="73" spans="1:19" s="41" customFormat="1" ht="13.5" customHeight="1">
      <c r="A73" s="390" t="s">
        <v>171</v>
      </c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2"/>
    </row>
    <row r="74" spans="1:19" s="3" customFormat="1" ht="13.5" customHeight="1">
      <c r="A74" s="412" t="s">
        <v>868</v>
      </c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8"/>
      <c r="R74" s="33" t="s">
        <v>292</v>
      </c>
      <c r="S74" s="33" t="s">
        <v>292</v>
      </c>
    </row>
    <row r="75" spans="1:19" s="3" customFormat="1" ht="13.5" customHeight="1">
      <c r="A75" s="412" t="s">
        <v>869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8"/>
      <c r="R75" s="33" t="s">
        <v>292</v>
      </c>
      <c r="S75" s="33" t="s">
        <v>292</v>
      </c>
    </row>
    <row r="76" spans="1:19" s="9" customFormat="1">
      <c r="A76" s="413"/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  <c r="M76" s="413"/>
      <c r="N76" s="413"/>
      <c r="O76" s="413"/>
      <c r="P76" s="413"/>
      <c r="Q76" s="413"/>
      <c r="R76" s="413"/>
      <c r="S76" s="413"/>
    </row>
    <row r="77" spans="1:19" s="41" customFormat="1" ht="13.5" customHeight="1">
      <c r="A77" s="390" t="s">
        <v>176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2"/>
    </row>
    <row r="78" spans="1:19" s="3" customFormat="1" ht="13.5" customHeight="1">
      <c r="A78" s="412" t="s">
        <v>877</v>
      </c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8"/>
      <c r="R78" s="33" t="s">
        <v>292</v>
      </c>
      <c r="S78" s="33" t="s">
        <v>292</v>
      </c>
    </row>
  </sheetData>
  <mergeCells count="78">
    <mergeCell ref="A15:Q15"/>
    <mergeCell ref="A10:S10"/>
    <mergeCell ref="A11:S11"/>
    <mergeCell ref="A12:Q12"/>
    <mergeCell ref="A1:S1"/>
    <mergeCell ref="A2:S2"/>
    <mergeCell ref="A3:E3"/>
    <mergeCell ref="F3:Q3"/>
    <mergeCell ref="A6:Q6"/>
    <mergeCell ref="A4:S5"/>
    <mergeCell ref="A13:S13"/>
    <mergeCell ref="A14:S14"/>
    <mergeCell ref="A7:S7"/>
    <mergeCell ref="A8:S8"/>
    <mergeCell ref="A9:Q9"/>
    <mergeCell ref="A22:S22"/>
    <mergeCell ref="A23:Q23"/>
    <mergeCell ref="A21:S21"/>
    <mergeCell ref="A16:S16"/>
    <mergeCell ref="A17:S17"/>
    <mergeCell ref="A18:Q18"/>
    <mergeCell ref="A19:Q19"/>
    <mergeCell ref="A20:Q20"/>
    <mergeCell ref="A28:S28"/>
    <mergeCell ref="A29:S29"/>
    <mergeCell ref="A24:S24"/>
    <mergeCell ref="A25:S25"/>
    <mergeCell ref="A26:Q26"/>
    <mergeCell ref="A27:Q27"/>
    <mergeCell ref="A34:S34"/>
    <mergeCell ref="A35:S35"/>
    <mergeCell ref="A30:Q30"/>
    <mergeCell ref="A31:Q31"/>
    <mergeCell ref="A32:Q32"/>
    <mergeCell ref="A33:Q33"/>
    <mergeCell ref="A46:Q46"/>
    <mergeCell ref="A38:Q38"/>
    <mergeCell ref="A39:Q39"/>
    <mergeCell ref="A40:Q40"/>
    <mergeCell ref="A36:Q36"/>
    <mergeCell ref="A37:Q37"/>
    <mergeCell ref="A41:S41"/>
    <mergeCell ref="A42:S42"/>
    <mergeCell ref="A43:Q43"/>
    <mergeCell ref="A44:Q44"/>
    <mergeCell ref="A45:Q45"/>
    <mergeCell ref="A53:Q53"/>
    <mergeCell ref="A54:Q54"/>
    <mergeCell ref="A51:S51"/>
    <mergeCell ref="A52:S52"/>
    <mergeCell ref="A47:S47"/>
    <mergeCell ref="A48:S48"/>
    <mergeCell ref="A49:Q49"/>
    <mergeCell ref="A50:Q50"/>
    <mergeCell ref="A63:Q63"/>
    <mergeCell ref="A64:Q64"/>
    <mergeCell ref="A65:Q65"/>
    <mergeCell ref="A55:S55"/>
    <mergeCell ref="A56:S56"/>
    <mergeCell ref="A57:Q57"/>
    <mergeCell ref="A58:Q58"/>
    <mergeCell ref="A59:Q59"/>
    <mergeCell ref="A60:S60"/>
    <mergeCell ref="A61:S61"/>
    <mergeCell ref="A62:Q62"/>
    <mergeCell ref="A69:S69"/>
    <mergeCell ref="A70:S70"/>
    <mergeCell ref="A71:Q71"/>
    <mergeCell ref="A66:S66"/>
    <mergeCell ref="A67:S67"/>
    <mergeCell ref="A68:Q68"/>
    <mergeCell ref="A78:Q78"/>
    <mergeCell ref="A76:S76"/>
    <mergeCell ref="A77:S77"/>
    <mergeCell ref="A72:S72"/>
    <mergeCell ref="A73:S73"/>
    <mergeCell ref="A74:Q74"/>
    <mergeCell ref="A75:Q75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workbookViewId="0">
      <selection activeCell="A4" sqref="A4:S5"/>
    </sheetView>
  </sheetViews>
  <sheetFormatPr defaultRowHeight="12.75"/>
  <cols>
    <col min="1" max="1" width="5.85546875" customWidth="1"/>
    <col min="2" max="3" width="6.7109375" customWidth="1"/>
    <col min="4" max="4" width="7.140625" customWidth="1"/>
    <col min="5" max="5" width="16.140625" customWidth="1"/>
    <col min="6" max="6" width="5.7109375" customWidth="1"/>
    <col min="7" max="7" width="5.140625" customWidth="1"/>
    <col min="8" max="8" width="5.7109375" customWidth="1"/>
    <col min="9" max="10" width="5.5703125" customWidth="1"/>
    <col min="11" max="11" width="6.28515625" customWidth="1"/>
    <col min="12" max="12" width="5" customWidth="1"/>
    <col min="13" max="13" width="7.85546875" customWidth="1"/>
    <col min="14" max="15" width="5" customWidth="1"/>
    <col min="16" max="16" width="3.7109375" customWidth="1"/>
    <col min="17" max="17" width="2" customWidth="1"/>
    <col min="18" max="18" width="6.85546875" customWidth="1"/>
    <col min="19" max="19" width="7.42578125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49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5"/>
      <c r="Q3" s="401" t="s">
        <v>73</v>
      </c>
      <c r="R3" s="402"/>
      <c r="S3" s="28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12</v>
      </c>
      <c r="B6" s="416"/>
      <c r="C6" s="416"/>
      <c r="D6" s="416"/>
      <c r="E6" s="417"/>
      <c r="F6" s="415" t="s">
        <v>22</v>
      </c>
      <c r="G6" s="416"/>
      <c r="H6" s="416"/>
      <c r="I6" s="416"/>
      <c r="J6" s="416"/>
      <c r="K6" s="416"/>
      <c r="L6" s="416"/>
      <c r="M6" s="417"/>
      <c r="N6" s="415" t="s">
        <v>17</v>
      </c>
      <c r="O6" s="416"/>
      <c r="P6" s="416"/>
      <c r="Q6" s="417"/>
      <c r="R6" s="31" t="s">
        <v>19</v>
      </c>
      <c r="S6" s="29" t="s">
        <v>23</v>
      </c>
    </row>
    <row r="7" spans="1:19" s="41" customFormat="1" ht="13.5" customHeigh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s="41" customFormat="1" ht="13.5" customHeight="1">
      <c r="A8" s="390" t="s">
        <v>152</v>
      </c>
      <c r="B8" s="391"/>
      <c r="C8" s="391"/>
      <c r="D8" s="391"/>
      <c r="E8" s="391"/>
      <c r="F8" s="392"/>
      <c r="G8" s="407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</row>
    <row r="9" spans="1:19" s="41" customFormat="1" ht="13.5" customHeight="1">
      <c r="A9" s="412" t="s">
        <v>346</v>
      </c>
      <c r="B9" s="387"/>
      <c r="C9" s="387"/>
      <c r="D9" s="387"/>
      <c r="E9" s="388"/>
      <c r="F9" s="412" t="s">
        <v>349</v>
      </c>
      <c r="G9" s="387"/>
      <c r="H9" s="387"/>
      <c r="I9" s="387"/>
      <c r="J9" s="387"/>
      <c r="K9" s="387"/>
      <c r="L9" s="387"/>
      <c r="M9" s="388"/>
      <c r="N9" s="412" t="s">
        <v>351</v>
      </c>
      <c r="O9" s="387"/>
      <c r="P9" s="387"/>
      <c r="Q9" s="388"/>
      <c r="R9" s="33">
        <v>41487</v>
      </c>
      <c r="S9" s="33" t="s">
        <v>292</v>
      </c>
    </row>
    <row r="10" spans="1:19" s="41" customFormat="1" ht="13.5" customHeight="1">
      <c r="A10" s="412" t="s">
        <v>347</v>
      </c>
      <c r="B10" s="387"/>
      <c r="C10" s="387"/>
      <c r="D10" s="387"/>
      <c r="E10" s="388"/>
      <c r="F10" s="412" t="s">
        <v>349</v>
      </c>
      <c r="G10" s="387"/>
      <c r="H10" s="387"/>
      <c r="I10" s="387"/>
      <c r="J10" s="387"/>
      <c r="K10" s="387"/>
      <c r="L10" s="387"/>
      <c r="M10" s="388"/>
      <c r="N10" s="412" t="s">
        <v>352</v>
      </c>
      <c r="O10" s="387"/>
      <c r="P10" s="387"/>
      <c r="Q10" s="388"/>
      <c r="R10" s="33">
        <v>39982</v>
      </c>
      <c r="S10" s="33" t="s">
        <v>292</v>
      </c>
    </row>
    <row r="11" spans="1:19" s="41" customFormat="1" ht="13.5" customHeight="1">
      <c r="A11" s="412" t="s">
        <v>348</v>
      </c>
      <c r="B11" s="387"/>
      <c r="C11" s="387"/>
      <c r="D11" s="387"/>
      <c r="E11" s="388"/>
      <c r="F11" s="412" t="s">
        <v>350</v>
      </c>
      <c r="G11" s="387"/>
      <c r="H11" s="387"/>
      <c r="I11" s="387"/>
      <c r="J11" s="387"/>
      <c r="K11" s="387"/>
      <c r="L11" s="387"/>
      <c r="M11" s="388"/>
      <c r="N11" s="412" t="s">
        <v>353</v>
      </c>
      <c r="O11" s="387"/>
      <c r="P11" s="387"/>
      <c r="Q11" s="388"/>
      <c r="R11" s="33">
        <v>41487</v>
      </c>
      <c r="S11" s="33" t="s">
        <v>292</v>
      </c>
    </row>
    <row r="12" spans="1:19" s="3" customFormat="1" ht="13.5" customHeight="1">
      <c r="A12" s="418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" customFormat="1" ht="13.5" customHeight="1">
      <c r="A13" s="390" t="s">
        <v>160</v>
      </c>
      <c r="B13" s="391"/>
      <c r="C13" s="391"/>
      <c r="D13" s="391"/>
      <c r="E13" s="391"/>
      <c r="F13" s="392"/>
      <c r="G13" s="407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</row>
    <row r="14" spans="1:19" s="41" customFormat="1" ht="13.5" customHeight="1">
      <c r="A14" s="412" t="s">
        <v>440</v>
      </c>
      <c r="B14" s="387"/>
      <c r="C14" s="387"/>
      <c r="D14" s="387"/>
      <c r="E14" s="388"/>
      <c r="F14" s="412" t="s">
        <v>349</v>
      </c>
      <c r="G14" s="387"/>
      <c r="H14" s="387"/>
      <c r="I14" s="387"/>
      <c r="J14" s="387"/>
      <c r="K14" s="387"/>
      <c r="L14" s="387"/>
      <c r="M14" s="388"/>
      <c r="N14" s="412" t="s">
        <v>292</v>
      </c>
      <c r="O14" s="387"/>
      <c r="P14" s="387"/>
      <c r="Q14" s="388"/>
      <c r="R14" s="33">
        <v>40634</v>
      </c>
      <c r="S14" s="33" t="s">
        <v>292</v>
      </c>
    </row>
    <row r="15" spans="1:19" s="3" customFormat="1" ht="13.5" customHeight="1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" customFormat="1" ht="13.5" customHeight="1">
      <c r="A16" s="390" t="s">
        <v>896</v>
      </c>
      <c r="B16" s="391"/>
      <c r="C16" s="391"/>
      <c r="D16" s="391"/>
      <c r="E16" s="391"/>
      <c r="F16" s="392"/>
      <c r="G16" s="407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</row>
    <row r="17" spans="1:19" s="41" customFormat="1" ht="13.5" customHeight="1">
      <c r="A17" s="412" t="s">
        <v>755</v>
      </c>
      <c r="B17" s="387"/>
      <c r="C17" s="387"/>
      <c r="D17" s="387"/>
      <c r="E17" s="388"/>
      <c r="F17" s="412" t="s">
        <v>349</v>
      </c>
      <c r="G17" s="387"/>
      <c r="H17" s="387"/>
      <c r="I17" s="387"/>
      <c r="J17" s="387"/>
      <c r="K17" s="387"/>
      <c r="L17" s="387"/>
      <c r="M17" s="388"/>
      <c r="N17" s="412" t="s">
        <v>758</v>
      </c>
      <c r="O17" s="387"/>
      <c r="P17" s="387"/>
      <c r="Q17" s="388"/>
      <c r="R17" s="33">
        <v>41487</v>
      </c>
      <c r="S17" s="33" t="s">
        <v>292</v>
      </c>
    </row>
    <row r="18" spans="1:19" s="41" customFormat="1" ht="13.5" customHeight="1">
      <c r="A18" s="412" t="s">
        <v>756</v>
      </c>
      <c r="B18" s="387"/>
      <c r="C18" s="387"/>
      <c r="D18" s="387"/>
      <c r="E18" s="388"/>
      <c r="F18" s="412" t="s">
        <v>350</v>
      </c>
      <c r="G18" s="387"/>
      <c r="H18" s="387"/>
      <c r="I18" s="387"/>
      <c r="J18" s="387"/>
      <c r="K18" s="387"/>
      <c r="L18" s="387"/>
      <c r="M18" s="388"/>
      <c r="N18" s="412" t="s">
        <v>759</v>
      </c>
      <c r="O18" s="387"/>
      <c r="P18" s="387"/>
      <c r="Q18" s="388"/>
      <c r="R18" s="33">
        <v>41487</v>
      </c>
      <c r="S18" s="33" t="s">
        <v>292</v>
      </c>
    </row>
    <row r="19" spans="1:19" s="3" customFormat="1" ht="13.5" customHeight="1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" customFormat="1" ht="13.5" customHeight="1">
      <c r="A20" s="390" t="s">
        <v>161</v>
      </c>
      <c r="B20" s="391"/>
      <c r="C20" s="391"/>
      <c r="D20" s="391"/>
      <c r="E20" s="391"/>
      <c r="F20" s="392"/>
      <c r="G20" s="407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1:19" s="41" customFormat="1" ht="13.5" customHeight="1">
      <c r="A21" s="412" t="s">
        <v>593</v>
      </c>
      <c r="B21" s="387"/>
      <c r="C21" s="387"/>
      <c r="D21" s="387"/>
      <c r="E21" s="388"/>
      <c r="F21" s="412" t="s">
        <v>349</v>
      </c>
      <c r="G21" s="387"/>
      <c r="H21" s="387"/>
      <c r="I21" s="387"/>
      <c r="J21" s="387"/>
      <c r="K21" s="387"/>
      <c r="L21" s="387"/>
      <c r="M21" s="388"/>
      <c r="N21" s="412" t="s">
        <v>594</v>
      </c>
      <c r="O21" s="387"/>
      <c r="P21" s="387"/>
      <c r="Q21" s="388"/>
      <c r="R21" s="33">
        <v>41487</v>
      </c>
      <c r="S21" s="33" t="s">
        <v>292</v>
      </c>
    </row>
    <row r="22" spans="1:19" s="3" customFormat="1" ht="13.5" customHeight="1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" customFormat="1" ht="13.5" customHeight="1">
      <c r="A23" s="390" t="s">
        <v>620</v>
      </c>
      <c r="B23" s="391"/>
      <c r="C23" s="391"/>
      <c r="D23" s="391"/>
      <c r="E23" s="391"/>
      <c r="F23" s="392"/>
      <c r="G23" s="407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</row>
    <row r="24" spans="1:19" s="41" customFormat="1" ht="13.5" customHeight="1">
      <c r="A24" s="412" t="s">
        <v>621</v>
      </c>
      <c r="B24" s="387"/>
      <c r="C24" s="387"/>
      <c r="D24" s="387"/>
      <c r="E24" s="388"/>
      <c r="F24" s="412" t="s">
        <v>350</v>
      </c>
      <c r="G24" s="387"/>
      <c r="H24" s="387"/>
      <c r="I24" s="387"/>
      <c r="J24" s="387"/>
      <c r="K24" s="387"/>
      <c r="L24" s="387"/>
      <c r="M24" s="388"/>
      <c r="N24" s="412" t="s">
        <v>625</v>
      </c>
      <c r="O24" s="387"/>
      <c r="P24" s="387"/>
      <c r="Q24" s="388"/>
      <c r="R24" s="33">
        <v>41487</v>
      </c>
      <c r="S24" s="33" t="s">
        <v>292</v>
      </c>
    </row>
    <row r="25" spans="1:19" s="41" customFormat="1" ht="13.5" customHeight="1">
      <c r="A25" s="412" t="s">
        <v>622</v>
      </c>
      <c r="B25" s="387"/>
      <c r="C25" s="387"/>
      <c r="D25" s="387"/>
      <c r="E25" s="388"/>
      <c r="F25" s="412" t="s">
        <v>350</v>
      </c>
      <c r="G25" s="387"/>
      <c r="H25" s="387"/>
      <c r="I25" s="387"/>
      <c r="J25" s="387"/>
      <c r="K25" s="387"/>
      <c r="L25" s="387"/>
      <c r="M25" s="388"/>
      <c r="N25" s="412" t="s">
        <v>626</v>
      </c>
      <c r="O25" s="387"/>
      <c r="P25" s="387"/>
      <c r="Q25" s="388"/>
      <c r="R25" s="33">
        <v>39567</v>
      </c>
      <c r="S25" s="33" t="s">
        <v>292</v>
      </c>
    </row>
    <row r="26" spans="1:19" s="41" customFormat="1" ht="13.5" customHeight="1">
      <c r="A26" s="412" t="s">
        <v>440</v>
      </c>
      <c r="B26" s="387"/>
      <c r="C26" s="387"/>
      <c r="D26" s="387"/>
      <c r="E26" s="388"/>
      <c r="F26" s="412" t="s">
        <v>349</v>
      </c>
      <c r="G26" s="387"/>
      <c r="H26" s="387"/>
      <c r="I26" s="387"/>
      <c r="J26" s="387"/>
      <c r="K26" s="387"/>
      <c r="L26" s="387"/>
      <c r="M26" s="388"/>
      <c r="N26" s="412" t="s">
        <v>292</v>
      </c>
      <c r="O26" s="387"/>
      <c r="P26" s="387"/>
      <c r="Q26" s="388"/>
      <c r="R26" s="33">
        <v>40634</v>
      </c>
      <c r="S26" s="33" t="s">
        <v>292</v>
      </c>
    </row>
    <row r="27" spans="1:19" s="41" customFormat="1" ht="13.5" customHeight="1">
      <c r="A27" s="412" t="s">
        <v>623</v>
      </c>
      <c r="B27" s="387"/>
      <c r="C27" s="387"/>
      <c r="D27" s="387"/>
      <c r="E27" s="388"/>
      <c r="F27" s="412" t="s">
        <v>292</v>
      </c>
      <c r="G27" s="387"/>
      <c r="H27" s="387"/>
      <c r="I27" s="387"/>
      <c r="J27" s="387"/>
      <c r="K27" s="387"/>
      <c r="L27" s="387"/>
      <c r="M27" s="388"/>
      <c r="N27" s="412" t="s">
        <v>627</v>
      </c>
      <c r="O27" s="387"/>
      <c r="P27" s="387"/>
      <c r="Q27" s="388"/>
      <c r="R27" s="33">
        <v>40303</v>
      </c>
      <c r="S27" s="33" t="s">
        <v>292</v>
      </c>
    </row>
    <row r="28" spans="1:19" s="41" customFormat="1" ht="13.5" customHeight="1">
      <c r="A28" s="412" t="s">
        <v>624</v>
      </c>
      <c r="B28" s="387"/>
      <c r="C28" s="387"/>
      <c r="D28" s="387"/>
      <c r="E28" s="388"/>
      <c r="F28" s="412" t="s">
        <v>292</v>
      </c>
      <c r="G28" s="387"/>
      <c r="H28" s="387"/>
      <c r="I28" s="387"/>
      <c r="J28" s="387"/>
      <c r="K28" s="387"/>
      <c r="L28" s="387"/>
      <c r="M28" s="388"/>
      <c r="N28" s="412" t="s">
        <v>628</v>
      </c>
      <c r="O28" s="387"/>
      <c r="P28" s="387"/>
      <c r="Q28" s="388"/>
      <c r="R28" s="33">
        <v>40666</v>
      </c>
      <c r="S28" s="33" t="s">
        <v>292</v>
      </c>
    </row>
    <row r="29" spans="1:19" s="3" customFormat="1" ht="13.5" customHeight="1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" customFormat="1" ht="13.5" customHeight="1">
      <c r="A30" s="390" t="s">
        <v>749</v>
      </c>
      <c r="B30" s="391"/>
      <c r="C30" s="391"/>
      <c r="D30" s="391"/>
      <c r="E30" s="391"/>
      <c r="F30" s="392"/>
      <c r="G30" s="407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</row>
    <row r="31" spans="1:19" s="41" customFormat="1" ht="13.5" customHeight="1">
      <c r="A31" s="412" t="s">
        <v>755</v>
      </c>
      <c r="B31" s="387"/>
      <c r="C31" s="387"/>
      <c r="D31" s="387"/>
      <c r="E31" s="388"/>
      <c r="F31" s="412" t="s">
        <v>350</v>
      </c>
      <c r="G31" s="387"/>
      <c r="H31" s="387"/>
      <c r="I31" s="387"/>
      <c r="J31" s="387"/>
      <c r="K31" s="387"/>
      <c r="L31" s="387"/>
      <c r="M31" s="388"/>
      <c r="N31" s="412" t="s">
        <v>758</v>
      </c>
      <c r="O31" s="387"/>
      <c r="P31" s="387"/>
      <c r="Q31" s="388"/>
      <c r="R31" s="33">
        <v>41487</v>
      </c>
      <c r="S31" s="33" t="s">
        <v>292</v>
      </c>
    </row>
    <row r="32" spans="1:19" s="41" customFormat="1" ht="13.5" customHeight="1">
      <c r="A32" s="412" t="s">
        <v>756</v>
      </c>
      <c r="B32" s="387"/>
      <c r="C32" s="387"/>
      <c r="D32" s="387"/>
      <c r="E32" s="388"/>
      <c r="F32" s="412" t="s">
        <v>567</v>
      </c>
      <c r="G32" s="387"/>
      <c r="H32" s="387"/>
      <c r="I32" s="387"/>
      <c r="J32" s="387"/>
      <c r="K32" s="387"/>
      <c r="L32" s="387"/>
      <c r="M32" s="388"/>
      <c r="N32" s="412" t="s">
        <v>759</v>
      </c>
      <c r="O32" s="387"/>
      <c r="P32" s="387"/>
      <c r="Q32" s="388"/>
      <c r="R32" s="33">
        <v>41487</v>
      </c>
      <c r="S32" s="33" t="s">
        <v>292</v>
      </c>
    </row>
    <row r="33" spans="1:19" s="41" customFormat="1" ht="13.5" customHeight="1">
      <c r="A33" s="412" t="s">
        <v>757</v>
      </c>
      <c r="B33" s="387"/>
      <c r="C33" s="387"/>
      <c r="D33" s="387"/>
      <c r="E33" s="388"/>
      <c r="F33" s="412" t="s">
        <v>349</v>
      </c>
      <c r="G33" s="387"/>
      <c r="H33" s="387"/>
      <c r="I33" s="387"/>
      <c r="J33" s="387"/>
      <c r="K33" s="387"/>
      <c r="L33" s="387"/>
      <c r="M33" s="388"/>
      <c r="N33" s="412" t="s">
        <v>760</v>
      </c>
      <c r="O33" s="387"/>
      <c r="P33" s="387"/>
      <c r="Q33" s="388"/>
      <c r="R33" s="33">
        <v>40843</v>
      </c>
      <c r="S33" s="33" t="s">
        <v>292</v>
      </c>
    </row>
    <row r="34" spans="1:19" s="3" customFormat="1" ht="13.5" customHeight="1">
      <c r="A34" s="418"/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" customFormat="1" ht="13.5" customHeight="1">
      <c r="A35" s="390" t="s">
        <v>434</v>
      </c>
      <c r="B35" s="391"/>
      <c r="C35" s="391"/>
      <c r="D35" s="391"/>
      <c r="E35" s="391"/>
      <c r="F35" s="392"/>
      <c r="G35" s="407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</row>
    <row r="36" spans="1:19" s="41" customFormat="1" ht="13.5" customHeight="1">
      <c r="A36" s="412" t="s">
        <v>438</v>
      </c>
      <c r="B36" s="387"/>
      <c r="C36" s="387"/>
      <c r="D36" s="387"/>
      <c r="E36" s="388"/>
      <c r="F36" s="412" t="s">
        <v>349</v>
      </c>
      <c r="G36" s="387"/>
      <c r="H36" s="387"/>
      <c r="I36" s="387"/>
      <c r="J36" s="387"/>
      <c r="K36" s="387"/>
      <c r="L36" s="387"/>
      <c r="M36" s="388"/>
      <c r="N36" s="412" t="s">
        <v>441</v>
      </c>
      <c r="O36" s="387"/>
      <c r="P36" s="387"/>
      <c r="Q36" s="388"/>
      <c r="R36" s="33">
        <v>41487</v>
      </c>
      <c r="S36" s="33" t="s">
        <v>292</v>
      </c>
    </row>
    <row r="37" spans="1:19" s="41" customFormat="1" ht="13.5" customHeight="1">
      <c r="A37" s="412" t="s">
        <v>439</v>
      </c>
      <c r="B37" s="387"/>
      <c r="C37" s="387"/>
      <c r="D37" s="387"/>
      <c r="E37" s="388"/>
      <c r="F37" s="412" t="s">
        <v>350</v>
      </c>
      <c r="G37" s="387"/>
      <c r="H37" s="387"/>
      <c r="I37" s="387"/>
      <c r="J37" s="387"/>
      <c r="K37" s="387"/>
      <c r="L37" s="387"/>
      <c r="M37" s="388"/>
      <c r="N37" s="412" t="s">
        <v>442</v>
      </c>
      <c r="O37" s="387"/>
      <c r="P37" s="387"/>
      <c r="Q37" s="388"/>
      <c r="R37" s="33">
        <v>41487</v>
      </c>
      <c r="S37" s="33" t="s">
        <v>292</v>
      </c>
    </row>
    <row r="38" spans="1:19" s="41" customFormat="1" ht="13.5" customHeight="1">
      <c r="A38" s="412" t="s">
        <v>440</v>
      </c>
      <c r="B38" s="387"/>
      <c r="C38" s="387"/>
      <c r="D38" s="387"/>
      <c r="E38" s="388"/>
      <c r="F38" s="412" t="s">
        <v>349</v>
      </c>
      <c r="G38" s="387"/>
      <c r="H38" s="387"/>
      <c r="I38" s="387"/>
      <c r="J38" s="387"/>
      <c r="K38" s="387"/>
      <c r="L38" s="387"/>
      <c r="M38" s="388"/>
      <c r="N38" s="412" t="s">
        <v>292</v>
      </c>
      <c r="O38" s="387"/>
      <c r="P38" s="387"/>
      <c r="Q38" s="388"/>
      <c r="R38" s="33">
        <v>40634</v>
      </c>
      <c r="S38" s="33" t="s">
        <v>292</v>
      </c>
    </row>
    <row r="39" spans="1:19" s="3" customFormat="1" ht="13.5" customHeight="1">
      <c r="A39" s="418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" customFormat="1" ht="13.5" customHeight="1">
      <c r="A40" s="390" t="s">
        <v>916</v>
      </c>
      <c r="B40" s="391"/>
      <c r="C40" s="391"/>
      <c r="D40" s="391"/>
      <c r="E40" s="391"/>
      <c r="F40" s="392"/>
      <c r="G40" s="407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</row>
    <row r="41" spans="1:19" s="41" customFormat="1" ht="13.5" customHeight="1">
      <c r="A41" s="412" t="s">
        <v>497</v>
      </c>
      <c r="B41" s="387"/>
      <c r="C41" s="387"/>
      <c r="D41" s="387"/>
      <c r="E41" s="388"/>
      <c r="F41" s="412" t="s">
        <v>350</v>
      </c>
      <c r="G41" s="387"/>
      <c r="H41" s="387"/>
      <c r="I41" s="387"/>
      <c r="J41" s="387"/>
      <c r="K41" s="387"/>
      <c r="L41" s="387"/>
      <c r="M41" s="388"/>
      <c r="N41" s="412" t="s">
        <v>685</v>
      </c>
      <c r="O41" s="387"/>
      <c r="P41" s="387"/>
      <c r="Q41" s="388"/>
      <c r="R41" s="33">
        <v>41487</v>
      </c>
      <c r="S41" s="33" t="s">
        <v>292</v>
      </c>
    </row>
    <row r="42" spans="1:19" s="41" customFormat="1" ht="13.5" customHeight="1">
      <c r="A42" s="412" t="s">
        <v>593</v>
      </c>
      <c r="B42" s="387"/>
      <c r="C42" s="387"/>
      <c r="D42" s="387"/>
      <c r="E42" s="388"/>
      <c r="F42" s="412" t="s">
        <v>350</v>
      </c>
      <c r="G42" s="387"/>
      <c r="H42" s="387"/>
      <c r="I42" s="387"/>
      <c r="J42" s="387"/>
      <c r="K42" s="387"/>
      <c r="L42" s="387"/>
      <c r="M42" s="388"/>
      <c r="N42" s="412" t="s">
        <v>917</v>
      </c>
      <c r="O42" s="387"/>
      <c r="P42" s="387"/>
      <c r="Q42" s="388"/>
      <c r="R42" s="33">
        <v>41487</v>
      </c>
      <c r="S42" s="33" t="s">
        <v>292</v>
      </c>
    </row>
    <row r="43" spans="1:19" s="3" customFormat="1" ht="13.5" customHeight="1">
      <c r="A43" s="418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" customFormat="1" ht="13.5" customHeight="1">
      <c r="A44" s="390" t="s">
        <v>164</v>
      </c>
      <c r="B44" s="391"/>
      <c r="C44" s="391"/>
      <c r="D44" s="391"/>
      <c r="E44" s="391"/>
      <c r="F44" s="392"/>
      <c r="G44" s="407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</row>
    <row r="45" spans="1:19" s="41" customFormat="1" ht="13.5" customHeight="1">
      <c r="A45" s="412" t="s">
        <v>621</v>
      </c>
      <c r="B45" s="387"/>
      <c r="C45" s="387"/>
      <c r="D45" s="387"/>
      <c r="E45" s="388"/>
      <c r="F45" s="412" t="s">
        <v>349</v>
      </c>
      <c r="G45" s="387"/>
      <c r="H45" s="387"/>
      <c r="I45" s="387"/>
      <c r="J45" s="387"/>
      <c r="K45" s="387"/>
      <c r="L45" s="387"/>
      <c r="M45" s="388"/>
      <c r="N45" s="412" t="s">
        <v>625</v>
      </c>
      <c r="O45" s="387"/>
      <c r="P45" s="387"/>
      <c r="Q45" s="388"/>
      <c r="R45" s="33">
        <v>41487</v>
      </c>
      <c r="S45" s="33" t="s">
        <v>292</v>
      </c>
    </row>
    <row r="46" spans="1:19" s="41" customFormat="1" ht="13.5" customHeight="1">
      <c r="A46" s="412" t="s">
        <v>346</v>
      </c>
      <c r="B46" s="387"/>
      <c r="C46" s="387"/>
      <c r="D46" s="387"/>
      <c r="E46" s="388"/>
      <c r="F46" s="412" t="s">
        <v>350</v>
      </c>
      <c r="G46" s="387"/>
      <c r="H46" s="387"/>
      <c r="I46" s="387"/>
      <c r="J46" s="387"/>
      <c r="K46" s="387"/>
      <c r="L46" s="387"/>
      <c r="M46" s="388"/>
      <c r="N46" s="412" t="s">
        <v>351</v>
      </c>
      <c r="O46" s="387"/>
      <c r="P46" s="387"/>
      <c r="Q46" s="388"/>
      <c r="R46" s="33">
        <v>41487</v>
      </c>
      <c r="S46" s="33" t="s">
        <v>292</v>
      </c>
    </row>
    <row r="47" spans="1:19" s="41" customFormat="1" ht="13.5" customHeight="1">
      <c r="A47" s="412" t="s">
        <v>775</v>
      </c>
      <c r="B47" s="387"/>
      <c r="C47" s="387"/>
      <c r="D47" s="387"/>
      <c r="E47" s="388"/>
      <c r="F47" s="412" t="s">
        <v>292</v>
      </c>
      <c r="G47" s="387"/>
      <c r="H47" s="387"/>
      <c r="I47" s="387"/>
      <c r="J47" s="387"/>
      <c r="K47" s="387"/>
      <c r="L47" s="387"/>
      <c r="M47" s="388"/>
      <c r="N47" s="412" t="s">
        <v>776</v>
      </c>
      <c r="O47" s="387"/>
      <c r="P47" s="387"/>
      <c r="Q47" s="388"/>
      <c r="R47" s="33">
        <v>2013</v>
      </c>
      <c r="S47" s="33" t="s">
        <v>292</v>
      </c>
    </row>
    <row r="48" spans="1:19" s="3" customFormat="1" ht="13.5" customHeight="1">
      <c r="A48" s="418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" customFormat="1" ht="13.5" customHeight="1">
      <c r="A49" s="390" t="s">
        <v>947</v>
      </c>
      <c r="B49" s="391"/>
      <c r="C49" s="391"/>
      <c r="D49" s="391"/>
      <c r="E49" s="391"/>
      <c r="F49" s="392"/>
      <c r="G49" s="407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</row>
    <row r="50" spans="1:19" s="41" customFormat="1" ht="13.5" customHeight="1">
      <c r="A50" s="412" t="s">
        <v>833</v>
      </c>
      <c r="B50" s="387"/>
      <c r="C50" s="387"/>
      <c r="D50" s="387"/>
      <c r="E50" s="388"/>
      <c r="F50" s="412" t="s">
        <v>349</v>
      </c>
      <c r="G50" s="387"/>
      <c r="H50" s="387"/>
      <c r="I50" s="387"/>
      <c r="J50" s="387"/>
      <c r="K50" s="387"/>
      <c r="L50" s="387"/>
      <c r="M50" s="388"/>
      <c r="N50" s="412" t="s">
        <v>834</v>
      </c>
      <c r="O50" s="387"/>
      <c r="P50" s="387"/>
      <c r="Q50" s="388"/>
      <c r="R50" s="33">
        <v>41487</v>
      </c>
      <c r="S50" s="33" t="s">
        <v>292</v>
      </c>
    </row>
    <row r="51" spans="1:19" s="41" customFormat="1" ht="13.5" customHeight="1">
      <c r="A51" s="412" t="s">
        <v>440</v>
      </c>
      <c r="B51" s="387"/>
      <c r="C51" s="387"/>
      <c r="D51" s="387"/>
      <c r="E51" s="388"/>
      <c r="F51" s="412" t="s">
        <v>349</v>
      </c>
      <c r="G51" s="387"/>
      <c r="H51" s="387"/>
      <c r="I51" s="387"/>
      <c r="J51" s="387"/>
      <c r="K51" s="387"/>
      <c r="L51" s="387"/>
      <c r="M51" s="388"/>
      <c r="N51" s="412" t="s">
        <v>949</v>
      </c>
      <c r="O51" s="387"/>
      <c r="P51" s="387"/>
      <c r="Q51" s="388"/>
      <c r="R51" s="33" t="s">
        <v>950</v>
      </c>
      <c r="S51" s="33" t="s">
        <v>292</v>
      </c>
    </row>
    <row r="52" spans="1:19" s="41" customFormat="1" ht="13.5" customHeight="1">
      <c r="A52" s="412" t="s">
        <v>948</v>
      </c>
      <c r="B52" s="387"/>
      <c r="C52" s="387"/>
      <c r="D52" s="387"/>
      <c r="E52" s="388"/>
      <c r="F52" s="412" t="s">
        <v>350</v>
      </c>
      <c r="G52" s="387"/>
      <c r="H52" s="387"/>
      <c r="I52" s="387"/>
      <c r="J52" s="387"/>
      <c r="K52" s="387"/>
      <c r="L52" s="387"/>
      <c r="M52" s="388"/>
      <c r="N52" s="412" t="s">
        <v>441</v>
      </c>
      <c r="O52" s="387"/>
      <c r="P52" s="387"/>
      <c r="Q52" s="388"/>
      <c r="R52" s="33">
        <v>41487</v>
      </c>
      <c r="S52" s="33" t="s">
        <v>292</v>
      </c>
    </row>
    <row r="53" spans="1:19" s="3" customFormat="1" ht="13.5" customHeight="1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" customFormat="1" ht="13.5" customHeight="1">
      <c r="A54" s="390" t="s">
        <v>558</v>
      </c>
      <c r="B54" s="391"/>
      <c r="C54" s="391"/>
      <c r="D54" s="391"/>
      <c r="E54" s="391"/>
      <c r="F54" s="392"/>
      <c r="G54" s="407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</row>
    <row r="55" spans="1:19" s="41" customFormat="1" ht="13.5" customHeight="1">
      <c r="A55" s="412" t="s">
        <v>566</v>
      </c>
      <c r="B55" s="387"/>
      <c r="C55" s="387"/>
      <c r="D55" s="387"/>
      <c r="E55" s="388"/>
      <c r="F55" s="412" t="s">
        <v>567</v>
      </c>
      <c r="G55" s="387"/>
      <c r="H55" s="387"/>
      <c r="I55" s="387"/>
      <c r="J55" s="387"/>
      <c r="K55" s="387"/>
      <c r="L55" s="387"/>
      <c r="M55" s="388"/>
      <c r="N55" s="412" t="s">
        <v>292</v>
      </c>
      <c r="O55" s="387"/>
      <c r="P55" s="387"/>
      <c r="Q55" s="388"/>
      <c r="R55" s="33">
        <v>41640</v>
      </c>
      <c r="S55" s="33" t="s">
        <v>292</v>
      </c>
    </row>
    <row r="56" spans="1:19" s="41" customFormat="1" ht="13.5" customHeight="1">
      <c r="A56" s="412" t="s">
        <v>440</v>
      </c>
      <c r="B56" s="387"/>
      <c r="C56" s="387"/>
      <c r="D56" s="387"/>
      <c r="E56" s="388"/>
      <c r="F56" s="412" t="s">
        <v>349</v>
      </c>
      <c r="G56" s="387"/>
      <c r="H56" s="387"/>
      <c r="I56" s="387"/>
      <c r="J56" s="387"/>
      <c r="K56" s="387"/>
      <c r="L56" s="387"/>
      <c r="M56" s="388"/>
      <c r="N56" s="412" t="s">
        <v>568</v>
      </c>
      <c r="O56" s="387"/>
      <c r="P56" s="387"/>
      <c r="Q56" s="388"/>
      <c r="R56" s="33">
        <v>40756</v>
      </c>
      <c r="S56" s="33" t="s">
        <v>292</v>
      </c>
    </row>
    <row r="57" spans="1:19" s="41" customFormat="1" ht="13.5" customHeight="1">
      <c r="A57" s="412" t="s">
        <v>498</v>
      </c>
      <c r="B57" s="387"/>
      <c r="C57" s="387"/>
      <c r="D57" s="387"/>
      <c r="E57" s="388"/>
      <c r="F57" s="412" t="s">
        <v>350</v>
      </c>
      <c r="G57" s="387"/>
      <c r="H57" s="387"/>
      <c r="I57" s="387"/>
      <c r="J57" s="387"/>
      <c r="K57" s="387"/>
      <c r="L57" s="387"/>
      <c r="M57" s="388"/>
      <c r="N57" s="412" t="s">
        <v>501</v>
      </c>
      <c r="O57" s="387"/>
      <c r="P57" s="387"/>
      <c r="Q57" s="388"/>
      <c r="R57" s="33">
        <v>41487</v>
      </c>
      <c r="S57" s="33" t="s">
        <v>292</v>
      </c>
    </row>
    <row r="58" spans="1:19" s="3" customFormat="1" ht="13.5" customHeight="1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" customFormat="1" ht="13.5" customHeight="1">
      <c r="A59" s="390" t="s">
        <v>789</v>
      </c>
      <c r="B59" s="391"/>
      <c r="C59" s="391"/>
      <c r="D59" s="391"/>
      <c r="E59" s="391"/>
      <c r="F59" s="392"/>
      <c r="G59" s="407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</row>
    <row r="60" spans="1:19" s="41" customFormat="1" ht="13.5" customHeight="1">
      <c r="A60" s="412" t="s">
        <v>792</v>
      </c>
      <c r="B60" s="387"/>
      <c r="C60" s="387"/>
      <c r="D60" s="387"/>
      <c r="E60" s="388"/>
      <c r="F60" s="412" t="s">
        <v>349</v>
      </c>
      <c r="G60" s="387"/>
      <c r="H60" s="387"/>
      <c r="I60" s="387"/>
      <c r="J60" s="387"/>
      <c r="K60" s="387"/>
      <c r="L60" s="387"/>
      <c r="M60" s="388"/>
      <c r="N60" s="412" t="s">
        <v>794</v>
      </c>
      <c r="O60" s="387"/>
      <c r="P60" s="387"/>
      <c r="Q60" s="388"/>
      <c r="R60" s="33">
        <v>41487</v>
      </c>
      <c r="S60" s="33" t="s">
        <v>292</v>
      </c>
    </row>
    <row r="61" spans="1:19" s="41" customFormat="1" ht="13.5" customHeight="1">
      <c r="A61" s="412" t="s">
        <v>793</v>
      </c>
      <c r="B61" s="387"/>
      <c r="C61" s="387"/>
      <c r="D61" s="387"/>
      <c r="E61" s="388"/>
      <c r="F61" s="412" t="s">
        <v>350</v>
      </c>
      <c r="G61" s="387"/>
      <c r="H61" s="387"/>
      <c r="I61" s="387"/>
      <c r="J61" s="387"/>
      <c r="K61" s="387"/>
      <c r="L61" s="387"/>
      <c r="M61" s="388"/>
      <c r="N61" s="412" t="s">
        <v>795</v>
      </c>
      <c r="O61" s="387"/>
      <c r="P61" s="387"/>
      <c r="Q61" s="388"/>
      <c r="R61" s="33">
        <v>41487</v>
      </c>
      <c r="S61" s="33" t="s">
        <v>292</v>
      </c>
    </row>
    <row r="62" spans="1:19" s="3" customFormat="1" ht="13.5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" customFormat="1" ht="13.5" customHeight="1">
      <c r="A63" s="390" t="s">
        <v>165</v>
      </c>
      <c r="B63" s="391"/>
      <c r="C63" s="391"/>
      <c r="D63" s="391"/>
      <c r="E63" s="391"/>
      <c r="F63" s="392"/>
      <c r="G63" s="407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</row>
    <row r="64" spans="1:19" s="41" customFormat="1" ht="13.5" customHeight="1">
      <c r="A64" s="412" t="s">
        <v>969</v>
      </c>
      <c r="B64" s="387"/>
      <c r="C64" s="387"/>
      <c r="D64" s="387"/>
      <c r="E64" s="388"/>
      <c r="F64" s="412" t="s">
        <v>350</v>
      </c>
      <c r="G64" s="387"/>
      <c r="H64" s="387"/>
      <c r="I64" s="387"/>
      <c r="J64" s="387"/>
      <c r="K64" s="387"/>
      <c r="L64" s="387"/>
      <c r="M64" s="388"/>
      <c r="N64" s="412" t="s">
        <v>970</v>
      </c>
      <c r="O64" s="387"/>
      <c r="P64" s="387"/>
      <c r="Q64" s="388"/>
      <c r="R64" s="33">
        <v>41487</v>
      </c>
      <c r="S64" s="33">
        <v>41723</v>
      </c>
    </row>
    <row r="65" spans="1:19" s="3" customFormat="1" ht="13.5" customHeight="1">
      <c r="A65" s="418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" customFormat="1" ht="13.5" customHeight="1">
      <c r="A66" s="390" t="s">
        <v>1011</v>
      </c>
      <c r="B66" s="391"/>
      <c r="C66" s="391"/>
      <c r="D66" s="391"/>
      <c r="E66" s="391"/>
      <c r="F66" s="392"/>
      <c r="G66" s="407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</row>
    <row r="67" spans="1:19" s="41" customFormat="1" ht="13.5" customHeight="1">
      <c r="A67" s="412" t="s">
        <v>1012</v>
      </c>
      <c r="B67" s="387"/>
      <c r="C67" s="387"/>
      <c r="D67" s="387"/>
      <c r="E67" s="388"/>
      <c r="F67" s="412" t="s">
        <v>350</v>
      </c>
      <c r="G67" s="387"/>
      <c r="H67" s="387"/>
      <c r="I67" s="387"/>
      <c r="J67" s="387"/>
      <c r="K67" s="387"/>
      <c r="L67" s="387"/>
      <c r="M67" s="388"/>
      <c r="N67" s="412" t="s">
        <v>1015</v>
      </c>
      <c r="O67" s="387"/>
      <c r="P67" s="387"/>
      <c r="Q67" s="388"/>
      <c r="R67" s="33">
        <v>41487</v>
      </c>
      <c r="S67" s="33">
        <v>42088</v>
      </c>
    </row>
    <row r="68" spans="1:19" s="41" customFormat="1" ht="13.5" customHeight="1">
      <c r="A68" s="412" t="s">
        <v>1013</v>
      </c>
      <c r="B68" s="387"/>
      <c r="C68" s="387"/>
      <c r="D68" s="387"/>
      <c r="E68" s="388"/>
      <c r="F68" s="412" t="s">
        <v>349</v>
      </c>
      <c r="G68" s="387"/>
      <c r="H68" s="387"/>
      <c r="I68" s="387"/>
      <c r="J68" s="387"/>
      <c r="K68" s="387"/>
      <c r="L68" s="387"/>
      <c r="M68" s="388"/>
      <c r="N68" s="412" t="s">
        <v>1016</v>
      </c>
      <c r="O68" s="387"/>
      <c r="P68" s="387"/>
      <c r="Q68" s="388"/>
      <c r="R68" s="33">
        <v>41487</v>
      </c>
      <c r="S68" s="33" t="s">
        <v>292</v>
      </c>
    </row>
    <row r="69" spans="1:19" s="41" customFormat="1" ht="13.5" customHeight="1">
      <c r="A69" s="412" t="s">
        <v>1014</v>
      </c>
      <c r="B69" s="387"/>
      <c r="C69" s="387"/>
      <c r="D69" s="387"/>
      <c r="E69" s="388"/>
      <c r="F69" s="412" t="s">
        <v>350</v>
      </c>
      <c r="G69" s="387"/>
      <c r="H69" s="387"/>
      <c r="I69" s="387"/>
      <c r="J69" s="387"/>
      <c r="K69" s="387"/>
      <c r="L69" s="387"/>
      <c r="M69" s="388"/>
      <c r="N69" s="412" t="s">
        <v>292</v>
      </c>
      <c r="O69" s="387"/>
      <c r="P69" s="387"/>
      <c r="Q69" s="388"/>
      <c r="R69" s="33" t="s">
        <v>292</v>
      </c>
      <c r="S69" s="33" t="s">
        <v>292</v>
      </c>
    </row>
    <row r="70" spans="1:19" s="41" customFormat="1" ht="13.5" customHeight="1">
      <c r="A70" s="412" t="s">
        <v>1012</v>
      </c>
      <c r="B70" s="387"/>
      <c r="C70" s="387"/>
      <c r="D70" s="387"/>
      <c r="E70" s="388"/>
      <c r="F70" s="412" t="s">
        <v>349</v>
      </c>
      <c r="G70" s="387"/>
      <c r="H70" s="387"/>
      <c r="I70" s="387"/>
      <c r="J70" s="387"/>
      <c r="K70" s="387"/>
      <c r="L70" s="387"/>
      <c r="M70" s="388"/>
      <c r="N70" s="412" t="s">
        <v>1017</v>
      </c>
      <c r="O70" s="387"/>
      <c r="P70" s="387"/>
      <c r="Q70" s="388"/>
      <c r="R70" s="33">
        <v>42088</v>
      </c>
      <c r="S70" s="33" t="s">
        <v>292</v>
      </c>
    </row>
    <row r="71" spans="1:19" s="3" customFormat="1" ht="13.5" customHeight="1">
      <c r="A71" s="418"/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" customFormat="1" ht="13.5" customHeight="1">
      <c r="A72" s="390" t="s">
        <v>810</v>
      </c>
      <c r="B72" s="391"/>
      <c r="C72" s="391"/>
      <c r="D72" s="391"/>
      <c r="E72" s="391"/>
      <c r="F72" s="392"/>
      <c r="G72" s="407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</row>
    <row r="73" spans="1:19" s="41" customFormat="1" ht="13.5" customHeight="1">
      <c r="A73" s="412" t="s">
        <v>709</v>
      </c>
      <c r="B73" s="387"/>
      <c r="C73" s="387"/>
      <c r="D73" s="387"/>
      <c r="E73" s="388"/>
      <c r="F73" s="412" t="s">
        <v>349</v>
      </c>
      <c r="G73" s="387"/>
      <c r="H73" s="387"/>
      <c r="I73" s="387"/>
      <c r="J73" s="387"/>
      <c r="K73" s="387"/>
      <c r="L73" s="387"/>
      <c r="M73" s="388"/>
      <c r="N73" s="412" t="s">
        <v>292</v>
      </c>
      <c r="O73" s="387"/>
      <c r="P73" s="387"/>
      <c r="Q73" s="388"/>
      <c r="R73" s="33">
        <v>41836</v>
      </c>
      <c r="S73" s="33" t="s">
        <v>292</v>
      </c>
    </row>
    <row r="74" spans="1:19" s="3" customFormat="1" ht="13.5" customHeight="1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" customFormat="1" ht="13.5" customHeight="1">
      <c r="A75" s="390" t="s">
        <v>166</v>
      </c>
      <c r="B75" s="391"/>
      <c r="C75" s="391"/>
      <c r="D75" s="391"/>
      <c r="E75" s="391"/>
      <c r="F75" s="392"/>
      <c r="G75" s="407"/>
      <c r="H75" s="393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</row>
    <row r="76" spans="1:19" s="41" customFormat="1" ht="13.5" customHeight="1">
      <c r="A76" s="412" t="s">
        <v>348</v>
      </c>
      <c r="B76" s="387"/>
      <c r="C76" s="387"/>
      <c r="D76" s="387"/>
      <c r="E76" s="388"/>
      <c r="F76" s="412" t="s">
        <v>349</v>
      </c>
      <c r="G76" s="387"/>
      <c r="H76" s="387"/>
      <c r="I76" s="387"/>
      <c r="J76" s="387"/>
      <c r="K76" s="387"/>
      <c r="L76" s="387"/>
      <c r="M76" s="388"/>
      <c r="N76" s="412" t="s">
        <v>353</v>
      </c>
      <c r="O76" s="387"/>
      <c r="P76" s="387"/>
      <c r="Q76" s="388"/>
      <c r="R76" s="33">
        <v>41487</v>
      </c>
      <c r="S76" s="33" t="s">
        <v>292</v>
      </c>
    </row>
    <row r="77" spans="1:19" s="41" customFormat="1" ht="13.5" customHeight="1">
      <c r="A77" s="412" t="s">
        <v>833</v>
      </c>
      <c r="B77" s="387"/>
      <c r="C77" s="387"/>
      <c r="D77" s="387"/>
      <c r="E77" s="388"/>
      <c r="F77" s="412" t="s">
        <v>350</v>
      </c>
      <c r="G77" s="387"/>
      <c r="H77" s="387"/>
      <c r="I77" s="387"/>
      <c r="J77" s="387"/>
      <c r="K77" s="387"/>
      <c r="L77" s="387"/>
      <c r="M77" s="388"/>
      <c r="N77" s="412" t="s">
        <v>834</v>
      </c>
      <c r="O77" s="387"/>
      <c r="P77" s="387"/>
      <c r="Q77" s="388"/>
      <c r="R77" s="33">
        <v>41487</v>
      </c>
      <c r="S77" s="33" t="s">
        <v>292</v>
      </c>
    </row>
    <row r="78" spans="1:19" s="3" customFormat="1" ht="13.5" customHeight="1">
      <c r="A78" s="418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" customFormat="1" ht="13.5" customHeight="1">
      <c r="A79" s="390" t="s">
        <v>657</v>
      </c>
      <c r="B79" s="391"/>
      <c r="C79" s="391"/>
      <c r="D79" s="391"/>
      <c r="E79" s="391"/>
      <c r="F79" s="392"/>
      <c r="G79" s="407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</row>
    <row r="80" spans="1:19" s="41" customFormat="1" ht="13.5" customHeight="1">
      <c r="A80" s="412" t="s">
        <v>658</v>
      </c>
      <c r="B80" s="387"/>
      <c r="C80" s="387"/>
      <c r="D80" s="387"/>
      <c r="E80" s="388"/>
      <c r="F80" s="412" t="s">
        <v>349</v>
      </c>
      <c r="G80" s="387"/>
      <c r="H80" s="387"/>
      <c r="I80" s="387"/>
      <c r="J80" s="387"/>
      <c r="K80" s="387"/>
      <c r="L80" s="387"/>
      <c r="M80" s="388"/>
      <c r="N80" s="412" t="s">
        <v>659</v>
      </c>
      <c r="O80" s="387"/>
      <c r="P80" s="387"/>
      <c r="Q80" s="388"/>
      <c r="R80" s="33">
        <v>41487</v>
      </c>
      <c r="S80" s="33" t="s">
        <v>292</v>
      </c>
    </row>
    <row r="81" spans="1:19" s="3" customFormat="1" ht="13.5" customHeight="1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" customFormat="1" ht="13.5" customHeight="1">
      <c r="A82" s="390" t="s">
        <v>676</v>
      </c>
      <c r="B82" s="391"/>
      <c r="C82" s="391"/>
      <c r="D82" s="391"/>
      <c r="E82" s="391"/>
      <c r="F82" s="392"/>
      <c r="G82" s="407"/>
      <c r="H82" s="393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</row>
    <row r="83" spans="1:19" s="41" customFormat="1" ht="13.5" customHeight="1">
      <c r="A83" s="412" t="s">
        <v>681</v>
      </c>
      <c r="B83" s="387"/>
      <c r="C83" s="387"/>
      <c r="D83" s="387"/>
      <c r="E83" s="388"/>
      <c r="F83" s="412" t="s">
        <v>350</v>
      </c>
      <c r="G83" s="387"/>
      <c r="H83" s="387"/>
      <c r="I83" s="387"/>
      <c r="J83" s="387"/>
      <c r="K83" s="387"/>
      <c r="L83" s="387"/>
      <c r="M83" s="388"/>
      <c r="N83" s="412" t="s">
        <v>659</v>
      </c>
      <c r="O83" s="387"/>
      <c r="P83" s="387"/>
      <c r="Q83" s="388"/>
      <c r="R83" s="33">
        <v>41487</v>
      </c>
      <c r="S83" s="33" t="s">
        <v>292</v>
      </c>
    </row>
    <row r="84" spans="1:19" s="41" customFormat="1" ht="13.5" customHeight="1">
      <c r="A84" s="412" t="s">
        <v>682</v>
      </c>
      <c r="B84" s="387"/>
      <c r="C84" s="387"/>
      <c r="D84" s="387"/>
      <c r="E84" s="388"/>
      <c r="F84" s="412" t="s">
        <v>567</v>
      </c>
      <c r="G84" s="387"/>
      <c r="H84" s="387"/>
      <c r="I84" s="387"/>
      <c r="J84" s="387"/>
      <c r="K84" s="387"/>
      <c r="L84" s="387"/>
      <c r="M84" s="388"/>
      <c r="N84" s="412" t="s">
        <v>684</v>
      </c>
      <c r="O84" s="387"/>
      <c r="P84" s="387"/>
      <c r="Q84" s="388"/>
      <c r="R84" s="33" t="s">
        <v>292</v>
      </c>
      <c r="S84" s="33" t="s">
        <v>292</v>
      </c>
    </row>
    <row r="85" spans="1:19" s="41" customFormat="1" ht="13.5" customHeight="1">
      <c r="A85" s="412" t="s">
        <v>497</v>
      </c>
      <c r="B85" s="387"/>
      <c r="C85" s="387"/>
      <c r="D85" s="387"/>
      <c r="E85" s="388"/>
      <c r="F85" s="412" t="s">
        <v>349</v>
      </c>
      <c r="G85" s="387"/>
      <c r="H85" s="387"/>
      <c r="I85" s="387"/>
      <c r="J85" s="387"/>
      <c r="K85" s="387"/>
      <c r="L85" s="387"/>
      <c r="M85" s="388"/>
      <c r="N85" s="412" t="s">
        <v>685</v>
      </c>
      <c r="O85" s="387"/>
      <c r="P85" s="387"/>
      <c r="Q85" s="388"/>
      <c r="R85" s="33">
        <v>41487</v>
      </c>
      <c r="S85" s="33" t="s">
        <v>292</v>
      </c>
    </row>
    <row r="86" spans="1:19" s="41" customFormat="1" ht="13.5" customHeight="1">
      <c r="A86" s="412" t="s">
        <v>683</v>
      </c>
      <c r="B86" s="387"/>
      <c r="C86" s="387"/>
      <c r="D86" s="387"/>
      <c r="E86" s="388"/>
      <c r="F86" s="412" t="s">
        <v>349</v>
      </c>
      <c r="G86" s="387"/>
      <c r="H86" s="387"/>
      <c r="I86" s="387"/>
      <c r="J86" s="387"/>
      <c r="K86" s="387"/>
      <c r="L86" s="387"/>
      <c r="M86" s="388"/>
      <c r="N86" s="412" t="s">
        <v>292</v>
      </c>
      <c r="O86" s="387"/>
      <c r="P86" s="387"/>
      <c r="Q86" s="388"/>
      <c r="R86" s="33">
        <v>41334</v>
      </c>
      <c r="S86" s="33" t="s">
        <v>292</v>
      </c>
    </row>
    <row r="87" spans="1:19" s="3" customFormat="1" ht="13.5" customHeight="1">
      <c r="A87" s="418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" customFormat="1" ht="13.5" customHeight="1">
      <c r="A88" s="390" t="s">
        <v>849</v>
      </c>
      <c r="B88" s="391"/>
      <c r="C88" s="391"/>
      <c r="D88" s="391"/>
      <c r="E88" s="391"/>
      <c r="F88" s="392"/>
      <c r="G88" s="407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</row>
    <row r="89" spans="1:19" s="41" customFormat="1" ht="13.5" customHeight="1">
      <c r="A89" s="412" t="s">
        <v>851</v>
      </c>
      <c r="B89" s="387"/>
      <c r="C89" s="387"/>
      <c r="D89" s="387"/>
      <c r="E89" s="388"/>
      <c r="F89" s="412" t="s">
        <v>349</v>
      </c>
      <c r="G89" s="387"/>
      <c r="H89" s="387"/>
      <c r="I89" s="387"/>
      <c r="J89" s="387"/>
      <c r="K89" s="387"/>
      <c r="L89" s="387"/>
      <c r="M89" s="388"/>
      <c r="N89" s="412" t="s">
        <v>854</v>
      </c>
      <c r="O89" s="387"/>
      <c r="P89" s="387"/>
      <c r="Q89" s="388"/>
      <c r="R89" s="33">
        <v>41723</v>
      </c>
      <c r="S89" s="33" t="s">
        <v>292</v>
      </c>
    </row>
    <row r="90" spans="1:19" s="41" customFormat="1" ht="13.5" customHeight="1">
      <c r="A90" s="412" t="s">
        <v>852</v>
      </c>
      <c r="B90" s="387"/>
      <c r="C90" s="387"/>
      <c r="D90" s="387"/>
      <c r="E90" s="388"/>
      <c r="F90" s="412" t="s">
        <v>350</v>
      </c>
      <c r="G90" s="387"/>
      <c r="H90" s="387"/>
      <c r="I90" s="387"/>
      <c r="J90" s="387"/>
      <c r="K90" s="387"/>
      <c r="L90" s="387"/>
      <c r="M90" s="388"/>
      <c r="N90" s="412" t="s">
        <v>855</v>
      </c>
      <c r="O90" s="387"/>
      <c r="P90" s="387"/>
      <c r="Q90" s="388"/>
      <c r="R90" s="33">
        <v>41723</v>
      </c>
      <c r="S90" s="33" t="s">
        <v>292</v>
      </c>
    </row>
    <row r="91" spans="1:19" s="41" customFormat="1" ht="13.5" customHeight="1">
      <c r="A91" s="412" t="s">
        <v>853</v>
      </c>
      <c r="B91" s="387"/>
      <c r="C91" s="387"/>
      <c r="D91" s="387"/>
      <c r="E91" s="388"/>
      <c r="F91" s="412" t="s">
        <v>350</v>
      </c>
      <c r="G91" s="387"/>
      <c r="H91" s="387"/>
      <c r="I91" s="387"/>
      <c r="J91" s="387"/>
      <c r="K91" s="387"/>
      <c r="L91" s="387"/>
      <c r="M91" s="388"/>
      <c r="N91" s="412" t="s">
        <v>856</v>
      </c>
      <c r="O91" s="387"/>
      <c r="P91" s="387"/>
      <c r="Q91" s="388"/>
      <c r="R91" s="33">
        <v>41723</v>
      </c>
      <c r="S91" s="33" t="s">
        <v>292</v>
      </c>
    </row>
    <row r="92" spans="1:19" s="3" customFormat="1" ht="13.5" customHeight="1">
      <c r="A92" s="418"/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" customFormat="1" ht="13.5" customHeight="1">
      <c r="A93" s="390" t="s">
        <v>708</v>
      </c>
      <c r="B93" s="391"/>
      <c r="C93" s="391"/>
      <c r="D93" s="391"/>
      <c r="E93" s="391"/>
      <c r="F93" s="392"/>
      <c r="G93" s="407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</row>
    <row r="94" spans="1:19" s="41" customFormat="1" ht="13.5" customHeight="1">
      <c r="A94" s="412" t="s">
        <v>709</v>
      </c>
      <c r="B94" s="387"/>
      <c r="C94" s="387"/>
      <c r="D94" s="387"/>
      <c r="E94" s="388"/>
      <c r="F94" s="412" t="s">
        <v>350</v>
      </c>
      <c r="G94" s="387"/>
      <c r="H94" s="387"/>
      <c r="I94" s="387"/>
      <c r="J94" s="387"/>
      <c r="K94" s="387"/>
      <c r="L94" s="387"/>
      <c r="M94" s="388"/>
      <c r="N94" s="412" t="s">
        <v>710</v>
      </c>
      <c r="O94" s="387"/>
      <c r="P94" s="387"/>
      <c r="Q94" s="388"/>
      <c r="R94" s="33">
        <v>41487</v>
      </c>
      <c r="S94" s="33" t="s">
        <v>292</v>
      </c>
    </row>
    <row r="95" spans="1:19" s="3" customFormat="1" ht="13.5" customHeight="1">
      <c r="A95" s="418"/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" customFormat="1" ht="13.5" customHeight="1">
      <c r="A96" s="390" t="s">
        <v>171</v>
      </c>
      <c r="B96" s="391"/>
      <c r="C96" s="391"/>
      <c r="D96" s="391"/>
      <c r="E96" s="391"/>
      <c r="F96" s="392"/>
      <c r="G96" s="407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</row>
    <row r="97" spans="1:19" s="41" customFormat="1" ht="13.5" customHeight="1">
      <c r="A97" s="412" t="s">
        <v>793</v>
      </c>
      <c r="B97" s="387"/>
      <c r="C97" s="387"/>
      <c r="D97" s="387"/>
      <c r="E97" s="388"/>
      <c r="F97" s="412" t="s">
        <v>349</v>
      </c>
      <c r="G97" s="387"/>
      <c r="H97" s="387"/>
      <c r="I97" s="387"/>
      <c r="J97" s="387"/>
      <c r="K97" s="387"/>
      <c r="L97" s="387"/>
      <c r="M97" s="388"/>
      <c r="N97" s="412" t="s">
        <v>795</v>
      </c>
      <c r="O97" s="387"/>
      <c r="P97" s="387"/>
      <c r="Q97" s="388"/>
      <c r="R97" s="33">
        <v>41487</v>
      </c>
      <c r="S97" s="33" t="s">
        <v>292</v>
      </c>
    </row>
    <row r="98" spans="1:19" s="41" customFormat="1" ht="13.5" customHeight="1">
      <c r="A98" s="412" t="s">
        <v>792</v>
      </c>
      <c r="B98" s="387"/>
      <c r="C98" s="387"/>
      <c r="D98" s="387"/>
      <c r="E98" s="388"/>
      <c r="F98" s="412" t="s">
        <v>350</v>
      </c>
      <c r="G98" s="387"/>
      <c r="H98" s="387"/>
      <c r="I98" s="387"/>
      <c r="J98" s="387"/>
      <c r="K98" s="387"/>
      <c r="L98" s="387"/>
      <c r="M98" s="388"/>
      <c r="N98" s="412" t="s">
        <v>794</v>
      </c>
      <c r="O98" s="387"/>
      <c r="P98" s="387"/>
      <c r="Q98" s="388"/>
      <c r="R98" s="33">
        <v>41487</v>
      </c>
      <c r="S98" s="33" t="s">
        <v>292</v>
      </c>
    </row>
    <row r="99" spans="1:19" s="3" customFormat="1" ht="13.5" customHeight="1">
      <c r="A99" s="418"/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" customFormat="1" ht="13.5" customHeight="1">
      <c r="A100" s="390" t="s">
        <v>173</v>
      </c>
      <c r="B100" s="391"/>
      <c r="C100" s="391"/>
      <c r="D100" s="391"/>
      <c r="E100" s="391"/>
      <c r="F100" s="392"/>
      <c r="G100" s="407"/>
      <c r="H100" s="393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</row>
    <row r="101" spans="1:19" s="41" customFormat="1" ht="13.5" customHeight="1">
      <c r="A101" s="412" t="s">
        <v>467</v>
      </c>
      <c r="B101" s="387"/>
      <c r="C101" s="387"/>
      <c r="D101" s="387"/>
      <c r="E101" s="388"/>
      <c r="F101" s="412" t="s">
        <v>349</v>
      </c>
      <c r="G101" s="387"/>
      <c r="H101" s="387"/>
      <c r="I101" s="387"/>
      <c r="J101" s="387"/>
      <c r="K101" s="387"/>
      <c r="L101" s="387"/>
      <c r="M101" s="388"/>
      <c r="N101" s="412" t="s">
        <v>468</v>
      </c>
      <c r="O101" s="387"/>
      <c r="P101" s="387"/>
      <c r="Q101" s="388"/>
      <c r="R101" s="33">
        <v>41487</v>
      </c>
      <c r="S101" s="33" t="s">
        <v>292</v>
      </c>
    </row>
    <row r="102" spans="1:19" s="3" customFormat="1" ht="13.5" customHeight="1">
      <c r="A102" s="418"/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" customFormat="1" ht="13.5" customHeight="1">
      <c r="A103" s="390" t="s">
        <v>491</v>
      </c>
      <c r="B103" s="391"/>
      <c r="C103" s="391"/>
      <c r="D103" s="391"/>
      <c r="E103" s="391"/>
      <c r="F103" s="392"/>
      <c r="G103" s="407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</row>
    <row r="104" spans="1:19" s="41" customFormat="1" ht="13.5" customHeight="1">
      <c r="A104" s="412" t="s">
        <v>497</v>
      </c>
      <c r="B104" s="387"/>
      <c r="C104" s="387"/>
      <c r="D104" s="387"/>
      <c r="E104" s="388"/>
      <c r="F104" s="412" t="s">
        <v>292</v>
      </c>
      <c r="G104" s="387"/>
      <c r="H104" s="387"/>
      <c r="I104" s="387"/>
      <c r="J104" s="387"/>
      <c r="K104" s="387"/>
      <c r="L104" s="387"/>
      <c r="M104" s="388"/>
      <c r="N104" s="412" t="s">
        <v>500</v>
      </c>
      <c r="O104" s="387"/>
      <c r="P104" s="387"/>
      <c r="Q104" s="388"/>
      <c r="R104" s="33">
        <v>41943</v>
      </c>
      <c r="S104" s="33" t="s">
        <v>292</v>
      </c>
    </row>
    <row r="105" spans="1:19" s="41" customFormat="1" ht="13.5" customHeight="1">
      <c r="A105" s="412" t="s">
        <v>498</v>
      </c>
      <c r="B105" s="387"/>
      <c r="C105" s="387"/>
      <c r="D105" s="387"/>
      <c r="E105" s="388"/>
      <c r="F105" s="412" t="s">
        <v>349</v>
      </c>
      <c r="G105" s="387"/>
      <c r="H105" s="387"/>
      <c r="I105" s="387"/>
      <c r="J105" s="387"/>
      <c r="K105" s="387"/>
      <c r="L105" s="387"/>
      <c r="M105" s="388"/>
      <c r="N105" s="412" t="s">
        <v>501</v>
      </c>
      <c r="O105" s="387"/>
      <c r="P105" s="387"/>
      <c r="Q105" s="388"/>
      <c r="R105" s="33">
        <v>41487</v>
      </c>
      <c r="S105" s="33">
        <v>42308</v>
      </c>
    </row>
    <row r="106" spans="1:19" s="41" customFormat="1" ht="13.5" customHeight="1">
      <c r="A106" s="412" t="s">
        <v>499</v>
      </c>
      <c r="B106" s="387"/>
      <c r="C106" s="387"/>
      <c r="D106" s="387"/>
      <c r="E106" s="388"/>
      <c r="F106" s="412" t="s">
        <v>349</v>
      </c>
      <c r="G106" s="387"/>
      <c r="H106" s="387"/>
      <c r="I106" s="387"/>
      <c r="J106" s="387"/>
      <c r="K106" s="387"/>
      <c r="L106" s="387"/>
      <c r="M106" s="388"/>
      <c r="N106" s="412" t="s">
        <v>502</v>
      </c>
      <c r="O106" s="387"/>
      <c r="P106" s="387"/>
      <c r="Q106" s="388"/>
      <c r="R106" s="33">
        <v>41709</v>
      </c>
      <c r="S106" s="33" t="s">
        <v>292</v>
      </c>
    </row>
  </sheetData>
  <mergeCells count="240">
    <mergeCell ref="A7:S7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8:F8"/>
    <mergeCell ref="G8:S8"/>
    <mergeCell ref="A9:E9"/>
    <mergeCell ref="F9:M9"/>
    <mergeCell ref="N9:Q9"/>
    <mergeCell ref="A10:E10"/>
    <mergeCell ref="F10:M10"/>
    <mergeCell ref="N10:Q10"/>
    <mergeCell ref="A11:E11"/>
    <mergeCell ref="F11:M11"/>
    <mergeCell ref="N11:Q11"/>
    <mergeCell ref="A13:F13"/>
    <mergeCell ref="G13:S13"/>
    <mergeCell ref="A12:S12"/>
    <mergeCell ref="A14:E14"/>
    <mergeCell ref="F14:M14"/>
    <mergeCell ref="N14:Q14"/>
    <mergeCell ref="A16:F16"/>
    <mergeCell ref="G16:S16"/>
    <mergeCell ref="A15:S15"/>
    <mergeCell ref="A17:E17"/>
    <mergeCell ref="F17:M17"/>
    <mergeCell ref="N17:Q17"/>
    <mergeCell ref="A18:E18"/>
    <mergeCell ref="F18:M18"/>
    <mergeCell ref="N18:Q18"/>
    <mergeCell ref="A20:F20"/>
    <mergeCell ref="G20:S20"/>
    <mergeCell ref="A19:S19"/>
    <mergeCell ref="A21:E21"/>
    <mergeCell ref="F21:M21"/>
    <mergeCell ref="N21:Q21"/>
    <mergeCell ref="A23:F23"/>
    <mergeCell ref="G23:S23"/>
    <mergeCell ref="A22:S22"/>
    <mergeCell ref="A24:E24"/>
    <mergeCell ref="F24:M24"/>
    <mergeCell ref="N24:Q24"/>
    <mergeCell ref="A25:E25"/>
    <mergeCell ref="F25:M25"/>
    <mergeCell ref="N25:Q25"/>
    <mergeCell ref="A26:E26"/>
    <mergeCell ref="F26:M26"/>
    <mergeCell ref="N26:Q26"/>
    <mergeCell ref="A27:E27"/>
    <mergeCell ref="F27:M27"/>
    <mergeCell ref="N27:Q27"/>
    <mergeCell ref="A28:E28"/>
    <mergeCell ref="F28:M28"/>
    <mergeCell ref="N28:Q28"/>
    <mergeCell ref="A30:F30"/>
    <mergeCell ref="G30:S30"/>
    <mergeCell ref="A29:S29"/>
    <mergeCell ref="A31:E31"/>
    <mergeCell ref="F31:M31"/>
    <mergeCell ref="N31:Q31"/>
    <mergeCell ref="A32:E32"/>
    <mergeCell ref="F32:M32"/>
    <mergeCell ref="N32:Q32"/>
    <mergeCell ref="A35:F35"/>
    <mergeCell ref="G35:S35"/>
    <mergeCell ref="A33:E33"/>
    <mergeCell ref="F33:M33"/>
    <mergeCell ref="N33:Q33"/>
    <mergeCell ref="A34:S34"/>
    <mergeCell ref="A36:E36"/>
    <mergeCell ref="F36:M36"/>
    <mergeCell ref="N36:Q36"/>
    <mergeCell ref="A37:E37"/>
    <mergeCell ref="F37:M37"/>
    <mergeCell ref="N37:Q37"/>
    <mergeCell ref="A40:F40"/>
    <mergeCell ref="G40:S40"/>
    <mergeCell ref="A38:E38"/>
    <mergeCell ref="F38:M38"/>
    <mergeCell ref="N38:Q38"/>
    <mergeCell ref="A39:S39"/>
    <mergeCell ref="A41:E41"/>
    <mergeCell ref="F41:M41"/>
    <mergeCell ref="N41:Q41"/>
    <mergeCell ref="A44:F44"/>
    <mergeCell ref="G44:S44"/>
    <mergeCell ref="A42:E42"/>
    <mergeCell ref="F42:M42"/>
    <mergeCell ref="N42:Q42"/>
    <mergeCell ref="A43:S43"/>
    <mergeCell ref="A45:E45"/>
    <mergeCell ref="F45:M45"/>
    <mergeCell ref="N45:Q45"/>
    <mergeCell ref="A46:E46"/>
    <mergeCell ref="F46:M46"/>
    <mergeCell ref="N46:Q46"/>
    <mergeCell ref="A49:F49"/>
    <mergeCell ref="G49:S49"/>
    <mergeCell ref="A47:E47"/>
    <mergeCell ref="F47:M47"/>
    <mergeCell ref="N47:Q47"/>
    <mergeCell ref="A48:S48"/>
    <mergeCell ref="A50:E50"/>
    <mergeCell ref="F50:M50"/>
    <mergeCell ref="N50:Q50"/>
    <mergeCell ref="A51:E51"/>
    <mergeCell ref="F51:M51"/>
    <mergeCell ref="N51:Q51"/>
    <mergeCell ref="A54:F54"/>
    <mergeCell ref="G54:S54"/>
    <mergeCell ref="A52:E52"/>
    <mergeCell ref="F52:M52"/>
    <mergeCell ref="N52:Q52"/>
    <mergeCell ref="A53:S53"/>
    <mergeCell ref="A55:E55"/>
    <mergeCell ref="F55:M55"/>
    <mergeCell ref="N55:Q55"/>
    <mergeCell ref="A56:E56"/>
    <mergeCell ref="F56:M56"/>
    <mergeCell ref="N56:Q56"/>
    <mergeCell ref="A59:F59"/>
    <mergeCell ref="G59:S59"/>
    <mergeCell ref="A57:E57"/>
    <mergeCell ref="F57:M57"/>
    <mergeCell ref="N57:Q57"/>
    <mergeCell ref="A58:S58"/>
    <mergeCell ref="A60:E60"/>
    <mergeCell ref="F60:M60"/>
    <mergeCell ref="N60:Q60"/>
    <mergeCell ref="A61:E61"/>
    <mergeCell ref="F61:M61"/>
    <mergeCell ref="N61:Q61"/>
    <mergeCell ref="A63:F63"/>
    <mergeCell ref="G63:S63"/>
    <mergeCell ref="A62:S62"/>
    <mergeCell ref="A64:E64"/>
    <mergeCell ref="F64:M64"/>
    <mergeCell ref="N64:Q64"/>
    <mergeCell ref="A66:F66"/>
    <mergeCell ref="G66:S66"/>
    <mergeCell ref="A65:S65"/>
    <mergeCell ref="A67:E67"/>
    <mergeCell ref="F67:M67"/>
    <mergeCell ref="N67:Q67"/>
    <mergeCell ref="A68:E68"/>
    <mergeCell ref="F68:M68"/>
    <mergeCell ref="N68:Q68"/>
    <mergeCell ref="A72:F72"/>
    <mergeCell ref="G72:S72"/>
    <mergeCell ref="A69:E69"/>
    <mergeCell ref="F69:M69"/>
    <mergeCell ref="N69:Q69"/>
    <mergeCell ref="A70:E70"/>
    <mergeCell ref="F70:M70"/>
    <mergeCell ref="A71:S71"/>
    <mergeCell ref="A73:E73"/>
    <mergeCell ref="F73:M73"/>
    <mergeCell ref="N73:Q73"/>
    <mergeCell ref="N70:Q70"/>
    <mergeCell ref="A75:F75"/>
    <mergeCell ref="G75:S75"/>
    <mergeCell ref="A74:S74"/>
    <mergeCell ref="A76:E76"/>
    <mergeCell ref="F76:M76"/>
    <mergeCell ref="N76:Q76"/>
    <mergeCell ref="A77:E77"/>
    <mergeCell ref="F77:M77"/>
    <mergeCell ref="N77:Q77"/>
    <mergeCell ref="A79:F79"/>
    <mergeCell ref="G79:S79"/>
    <mergeCell ref="A78:S78"/>
    <mergeCell ref="A80:E80"/>
    <mergeCell ref="F80:M80"/>
    <mergeCell ref="N80:Q80"/>
    <mergeCell ref="A82:F82"/>
    <mergeCell ref="G82:S82"/>
    <mergeCell ref="A81:S81"/>
    <mergeCell ref="A83:E83"/>
    <mergeCell ref="F83:M83"/>
    <mergeCell ref="N83:Q83"/>
    <mergeCell ref="A84:E84"/>
    <mergeCell ref="F84:M84"/>
    <mergeCell ref="N84:Q84"/>
    <mergeCell ref="A85:E85"/>
    <mergeCell ref="F85:M85"/>
    <mergeCell ref="N85:Q85"/>
    <mergeCell ref="A86:E86"/>
    <mergeCell ref="F86:M86"/>
    <mergeCell ref="N86:Q86"/>
    <mergeCell ref="A88:F88"/>
    <mergeCell ref="G88:S88"/>
    <mergeCell ref="A87:S87"/>
    <mergeCell ref="A89:E89"/>
    <mergeCell ref="F89:M89"/>
    <mergeCell ref="N89:Q89"/>
    <mergeCell ref="A90:E90"/>
    <mergeCell ref="F90:M90"/>
    <mergeCell ref="N90:Q90"/>
    <mergeCell ref="A91:E91"/>
    <mergeCell ref="F91:M91"/>
    <mergeCell ref="N91:Q91"/>
    <mergeCell ref="A93:F93"/>
    <mergeCell ref="G93:S93"/>
    <mergeCell ref="A92:S92"/>
    <mergeCell ref="A94:E94"/>
    <mergeCell ref="F94:M94"/>
    <mergeCell ref="N94:Q94"/>
    <mergeCell ref="A96:F96"/>
    <mergeCell ref="G96:S96"/>
    <mergeCell ref="A95:S95"/>
    <mergeCell ref="A97:E97"/>
    <mergeCell ref="F97:M97"/>
    <mergeCell ref="N97:Q97"/>
    <mergeCell ref="A98:E98"/>
    <mergeCell ref="F98:M98"/>
    <mergeCell ref="N98:Q98"/>
    <mergeCell ref="A100:F100"/>
    <mergeCell ref="G100:S100"/>
    <mergeCell ref="A99:S99"/>
    <mergeCell ref="A101:E101"/>
    <mergeCell ref="F101:M101"/>
    <mergeCell ref="N101:Q101"/>
    <mergeCell ref="A103:F103"/>
    <mergeCell ref="G103:S103"/>
    <mergeCell ref="A102:S102"/>
    <mergeCell ref="A104:E104"/>
    <mergeCell ref="F104:M104"/>
    <mergeCell ref="N104:Q104"/>
    <mergeCell ref="A105:E105"/>
    <mergeCell ref="F105:M105"/>
    <mergeCell ref="N105:Q105"/>
    <mergeCell ref="A106:E106"/>
    <mergeCell ref="F106:M106"/>
    <mergeCell ref="N106:Q106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6"/>
  <sheetViews>
    <sheetView workbookViewId="0">
      <selection activeCell="A4" sqref="A4:S5"/>
    </sheetView>
  </sheetViews>
  <sheetFormatPr defaultRowHeight="12.75"/>
  <cols>
    <col min="1" max="1" width="5.85546875" customWidth="1"/>
    <col min="2" max="3" width="6.7109375" customWidth="1"/>
    <col min="4" max="4" width="17.140625" customWidth="1"/>
    <col min="5" max="5" width="6.28515625" customWidth="1"/>
    <col min="6" max="6" width="5.7109375" customWidth="1"/>
    <col min="7" max="7" width="5.140625" customWidth="1"/>
    <col min="8" max="8" width="5.7109375" customWidth="1"/>
    <col min="9" max="10" width="5.5703125" customWidth="1"/>
    <col min="11" max="11" width="6.28515625" customWidth="1"/>
    <col min="12" max="12" width="5" customWidth="1"/>
    <col min="13" max="13" width="5.85546875" customWidth="1"/>
    <col min="14" max="15" width="5" customWidth="1"/>
    <col min="16" max="16" width="3.7109375" customWidth="1"/>
    <col min="17" max="17" width="2.7109375" customWidth="1"/>
    <col min="18" max="18" width="8.7109375" customWidth="1"/>
    <col min="19" max="19" width="8" customWidth="1"/>
  </cols>
  <sheetData>
    <row r="1" spans="1:19" ht="13.5" thickBot="1">
      <c r="A1" s="394" t="s">
        <v>282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6"/>
    </row>
    <row r="2" spans="1:19" ht="13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19" ht="13.5" thickBot="1">
      <c r="A3" s="398" t="s">
        <v>11</v>
      </c>
      <c r="B3" s="399"/>
      <c r="C3" s="399"/>
      <c r="D3" s="400"/>
      <c r="E3" s="403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4" t="s">
        <v>73</v>
      </c>
      <c r="S3" s="55" t="s">
        <v>289</v>
      </c>
    </row>
    <row r="4" spans="1:19" s="1" customForma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</row>
    <row r="5" spans="1:19" s="7" customFormat="1" ht="13.5" thickBot="1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</row>
    <row r="6" spans="1:19" ht="13.5" thickBot="1">
      <c r="A6" s="415" t="s">
        <v>12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7"/>
      <c r="M6" s="415" t="s">
        <v>17</v>
      </c>
      <c r="N6" s="416"/>
      <c r="O6" s="416"/>
      <c r="P6" s="416"/>
      <c r="Q6" s="417"/>
      <c r="R6" s="31" t="s">
        <v>19</v>
      </c>
      <c r="S6" s="29" t="s">
        <v>23</v>
      </c>
    </row>
    <row r="7" spans="1:19">
      <c r="A7" s="425"/>
      <c r="B7" s="425"/>
      <c r="C7" s="425"/>
      <c r="D7" s="425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</row>
    <row r="8" spans="1:19" s="41" customFormat="1" ht="11.25">
      <c r="A8" s="409" t="s">
        <v>150</v>
      </c>
      <c r="B8" s="410"/>
      <c r="C8" s="410"/>
      <c r="D8" s="422"/>
      <c r="E8" s="407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</row>
    <row r="9" spans="1:19" s="3" customFormat="1" ht="13.5" customHeight="1">
      <c r="A9" s="421" t="s">
        <v>309</v>
      </c>
      <c r="B9" s="421"/>
      <c r="C9" s="421"/>
      <c r="D9" s="421"/>
      <c r="E9" s="423"/>
      <c r="F9" s="423"/>
      <c r="G9" s="423"/>
      <c r="H9" s="423"/>
      <c r="I9" s="423"/>
      <c r="J9" s="423"/>
      <c r="K9" s="423"/>
      <c r="L9" s="423"/>
      <c r="M9" s="423" t="s">
        <v>310</v>
      </c>
      <c r="N9" s="423"/>
      <c r="O9" s="423"/>
      <c r="P9" s="423"/>
      <c r="Q9" s="423"/>
      <c r="R9" s="111">
        <v>41796</v>
      </c>
      <c r="S9" s="111" t="s">
        <v>292</v>
      </c>
    </row>
    <row r="10" spans="1:19" s="3" customFormat="1" ht="11.25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" customFormat="1" ht="11.25">
      <c r="A11" s="409" t="s">
        <v>152</v>
      </c>
      <c r="B11" s="410"/>
      <c r="C11" s="410"/>
      <c r="D11" s="422"/>
      <c r="E11" s="407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</row>
    <row r="12" spans="1:19" s="3" customFormat="1" ht="13.5" customHeight="1">
      <c r="A12" s="421" t="s">
        <v>354</v>
      </c>
      <c r="B12" s="421"/>
      <c r="C12" s="421"/>
      <c r="D12" s="421"/>
      <c r="E12" s="423"/>
      <c r="F12" s="423"/>
      <c r="G12" s="423"/>
      <c r="H12" s="423"/>
      <c r="I12" s="423"/>
      <c r="J12" s="423"/>
      <c r="K12" s="423"/>
      <c r="L12" s="423"/>
      <c r="M12" s="423" t="s">
        <v>355</v>
      </c>
      <c r="N12" s="423"/>
      <c r="O12" s="423"/>
      <c r="P12" s="423"/>
      <c r="Q12" s="423"/>
      <c r="R12" s="111">
        <v>41848</v>
      </c>
      <c r="S12" s="111" t="s">
        <v>292</v>
      </c>
    </row>
    <row r="13" spans="1:19" s="3" customFormat="1" ht="11.25">
      <c r="A13" s="418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" customFormat="1" ht="11.25">
      <c r="A14" s="409" t="s">
        <v>161</v>
      </c>
      <c r="B14" s="410"/>
      <c r="C14" s="410"/>
      <c r="D14" s="422"/>
      <c r="E14" s="407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</row>
    <row r="15" spans="1:19" s="3" customFormat="1" ht="13.5" customHeight="1">
      <c r="A15" s="421" t="s">
        <v>595</v>
      </c>
      <c r="B15" s="421"/>
      <c r="C15" s="421"/>
      <c r="D15" s="421"/>
      <c r="E15" s="423"/>
      <c r="F15" s="423"/>
      <c r="G15" s="423"/>
      <c r="H15" s="423"/>
      <c r="I15" s="423"/>
      <c r="J15" s="423"/>
      <c r="K15" s="423"/>
      <c r="L15" s="423"/>
      <c r="M15" s="423" t="s">
        <v>596</v>
      </c>
      <c r="N15" s="423"/>
      <c r="O15" s="423"/>
      <c r="P15" s="423"/>
      <c r="Q15" s="423"/>
      <c r="R15" s="111">
        <v>40308</v>
      </c>
      <c r="S15" s="111" t="s">
        <v>292</v>
      </c>
    </row>
    <row r="16" spans="1:19" s="3" customFormat="1" ht="11.25">
      <c r="A16" s="418"/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" customFormat="1" ht="11.25">
      <c r="A17" s="409" t="s">
        <v>620</v>
      </c>
      <c r="B17" s="410"/>
      <c r="C17" s="410"/>
      <c r="D17" s="422"/>
      <c r="E17" s="407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</row>
    <row r="18" spans="1:19" s="3" customFormat="1" ht="13.5" customHeight="1">
      <c r="A18" s="421" t="s">
        <v>629</v>
      </c>
      <c r="B18" s="421"/>
      <c r="C18" s="421"/>
      <c r="D18" s="421"/>
      <c r="E18" s="423"/>
      <c r="F18" s="423"/>
      <c r="G18" s="423"/>
      <c r="H18" s="423"/>
      <c r="I18" s="423"/>
      <c r="J18" s="423"/>
      <c r="K18" s="423"/>
      <c r="L18" s="423"/>
      <c r="M18" s="423" t="s">
        <v>292</v>
      </c>
      <c r="N18" s="423"/>
      <c r="O18" s="423"/>
      <c r="P18" s="423"/>
      <c r="Q18" s="423"/>
      <c r="R18" s="111">
        <v>39904</v>
      </c>
      <c r="S18" s="111" t="s">
        <v>292</v>
      </c>
    </row>
    <row r="19" spans="1:19" s="3" customFormat="1" ht="11.25">
      <c r="A19" s="418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" customFormat="1" ht="11.25">
      <c r="A20" s="409" t="s">
        <v>749</v>
      </c>
      <c r="B20" s="410"/>
      <c r="C20" s="410"/>
      <c r="D20" s="422"/>
      <c r="E20" s="407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</row>
    <row r="21" spans="1:19" s="3" customFormat="1" ht="13.5" customHeight="1">
      <c r="A21" s="421" t="s">
        <v>761</v>
      </c>
      <c r="B21" s="421"/>
      <c r="C21" s="421"/>
      <c r="D21" s="421"/>
      <c r="E21" s="423"/>
      <c r="F21" s="423"/>
      <c r="G21" s="423"/>
      <c r="H21" s="423"/>
      <c r="I21" s="423"/>
      <c r="J21" s="423"/>
      <c r="K21" s="423"/>
      <c r="L21" s="423"/>
      <c r="M21" s="423" t="s">
        <v>763</v>
      </c>
      <c r="N21" s="423"/>
      <c r="O21" s="423"/>
      <c r="P21" s="423"/>
      <c r="Q21" s="423"/>
      <c r="R21" s="111">
        <v>40995</v>
      </c>
      <c r="S21" s="111" t="s">
        <v>292</v>
      </c>
    </row>
    <row r="22" spans="1:19" s="3" customFormat="1" ht="13.5" customHeight="1">
      <c r="A22" s="421" t="s">
        <v>762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 t="s">
        <v>292</v>
      </c>
      <c r="N22" s="421"/>
      <c r="O22" s="421"/>
      <c r="P22" s="421"/>
      <c r="Q22" s="421"/>
      <c r="R22" s="33">
        <v>41771</v>
      </c>
      <c r="S22" s="33" t="s">
        <v>292</v>
      </c>
    </row>
    <row r="23" spans="1:19" s="3" customFormat="1" ht="11.25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" customFormat="1" ht="11.25">
      <c r="A24" s="409" t="s">
        <v>164</v>
      </c>
      <c r="B24" s="410"/>
      <c r="C24" s="410"/>
      <c r="D24" s="422"/>
      <c r="E24" s="407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</row>
    <row r="25" spans="1:19" s="3" customFormat="1" ht="13.5" customHeight="1">
      <c r="A25" s="421" t="s">
        <v>777</v>
      </c>
      <c r="B25" s="421"/>
      <c r="C25" s="421"/>
      <c r="D25" s="421"/>
      <c r="E25" s="423"/>
      <c r="F25" s="423"/>
      <c r="G25" s="423"/>
      <c r="H25" s="423"/>
      <c r="I25" s="423"/>
      <c r="J25" s="423"/>
      <c r="K25" s="423"/>
      <c r="L25" s="423"/>
      <c r="M25" s="423" t="s">
        <v>778</v>
      </c>
      <c r="N25" s="423"/>
      <c r="O25" s="423"/>
      <c r="P25" s="423"/>
      <c r="Q25" s="423"/>
      <c r="R25" s="111">
        <v>41360</v>
      </c>
      <c r="S25" s="111" t="s">
        <v>292</v>
      </c>
    </row>
    <row r="26" spans="1:19" s="3" customFormat="1" ht="11.25">
      <c r="A26" s="418"/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" customFormat="1" ht="11.25">
      <c r="A27" s="409" t="s">
        <v>789</v>
      </c>
      <c r="B27" s="410"/>
      <c r="C27" s="410"/>
      <c r="D27" s="422"/>
      <c r="E27" s="407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</row>
    <row r="28" spans="1:19" s="3" customFormat="1" ht="13.5" customHeight="1">
      <c r="A28" s="421" t="s">
        <v>796</v>
      </c>
      <c r="B28" s="421"/>
      <c r="C28" s="421"/>
      <c r="D28" s="421"/>
      <c r="E28" s="423"/>
      <c r="F28" s="423"/>
      <c r="G28" s="423"/>
      <c r="H28" s="423"/>
      <c r="I28" s="423"/>
      <c r="J28" s="423"/>
      <c r="K28" s="423"/>
      <c r="L28" s="423"/>
      <c r="M28" s="423" t="s">
        <v>292</v>
      </c>
      <c r="N28" s="423"/>
      <c r="O28" s="423"/>
      <c r="P28" s="423"/>
      <c r="Q28" s="423"/>
      <c r="R28" s="111" t="s">
        <v>292</v>
      </c>
      <c r="S28" s="111" t="s">
        <v>292</v>
      </c>
    </row>
    <row r="29" spans="1:19" s="3" customFormat="1" ht="11.25">
      <c r="A29" s="418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" customFormat="1" ht="11.25">
      <c r="A30" s="409" t="s">
        <v>165</v>
      </c>
      <c r="B30" s="410"/>
      <c r="C30" s="410"/>
      <c r="D30" s="422"/>
      <c r="E30" s="407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</row>
    <row r="31" spans="1:19" s="3" customFormat="1" ht="13.5" customHeight="1">
      <c r="A31" s="421" t="s">
        <v>971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 t="s">
        <v>474</v>
      </c>
      <c r="N31" s="421"/>
      <c r="O31" s="421"/>
      <c r="P31" s="421"/>
      <c r="Q31" s="421"/>
      <c r="R31" s="33">
        <v>40995</v>
      </c>
      <c r="S31" s="33">
        <v>41973</v>
      </c>
    </row>
    <row r="32" spans="1:19" s="3" customFormat="1" ht="13.5" customHeight="1">
      <c r="A32" s="424" t="s">
        <v>972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 t="s">
        <v>475</v>
      </c>
      <c r="N32" s="424"/>
      <c r="O32" s="424"/>
      <c r="P32" s="424"/>
      <c r="Q32" s="424"/>
      <c r="R32" s="33">
        <v>40995</v>
      </c>
      <c r="S32" s="33">
        <v>41973</v>
      </c>
    </row>
    <row r="33" spans="1:19" s="3" customFormat="1" ht="11.25">
      <c r="A33" s="418"/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" customFormat="1" ht="11.25">
      <c r="A34" s="409" t="s">
        <v>1011</v>
      </c>
      <c r="B34" s="410"/>
      <c r="C34" s="410"/>
      <c r="D34" s="422"/>
      <c r="E34" s="407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</row>
    <row r="35" spans="1:19" s="3" customFormat="1" ht="13.5" customHeight="1">
      <c r="A35" s="421" t="s">
        <v>1018</v>
      </c>
      <c r="B35" s="421"/>
      <c r="C35" s="421"/>
      <c r="D35" s="421"/>
      <c r="E35" s="423"/>
      <c r="F35" s="423"/>
      <c r="G35" s="423"/>
      <c r="H35" s="423"/>
      <c r="I35" s="423"/>
      <c r="J35" s="423"/>
      <c r="K35" s="423"/>
      <c r="L35" s="423"/>
      <c r="M35" s="423" t="s">
        <v>292</v>
      </c>
      <c r="N35" s="423"/>
      <c r="O35" s="423"/>
      <c r="P35" s="423"/>
      <c r="Q35" s="423"/>
      <c r="R35" s="111">
        <v>41641</v>
      </c>
      <c r="S35" s="111" t="s">
        <v>292</v>
      </c>
    </row>
    <row r="36" spans="1:19" s="3" customFormat="1" ht="11.25">
      <c r="A36" s="418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" customFormat="1" ht="11.25">
      <c r="A37" s="409" t="s">
        <v>810</v>
      </c>
      <c r="B37" s="410"/>
      <c r="C37" s="410"/>
      <c r="D37" s="422"/>
      <c r="E37" s="407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</row>
    <row r="38" spans="1:19" s="3" customFormat="1" ht="13.5" customHeight="1">
      <c r="A38" s="421" t="s">
        <v>814</v>
      </c>
      <c r="B38" s="421"/>
      <c r="C38" s="421"/>
      <c r="D38" s="421"/>
      <c r="E38" s="423"/>
      <c r="F38" s="423"/>
      <c r="G38" s="423"/>
      <c r="H38" s="423"/>
      <c r="I38" s="423"/>
      <c r="J38" s="423"/>
      <c r="K38" s="423"/>
      <c r="L38" s="423"/>
      <c r="M38" s="423" t="s">
        <v>816</v>
      </c>
      <c r="N38" s="423"/>
      <c r="O38" s="423"/>
      <c r="P38" s="423"/>
      <c r="Q38" s="423"/>
      <c r="R38" s="111">
        <v>41855</v>
      </c>
      <c r="S38" s="111" t="s">
        <v>292</v>
      </c>
    </row>
    <row r="39" spans="1:19" s="3" customFormat="1" ht="13.5" customHeight="1">
      <c r="A39" s="421" t="s">
        <v>815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 t="s">
        <v>817</v>
      </c>
      <c r="N39" s="421"/>
      <c r="O39" s="421"/>
      <c r="P39" s="421"/>
      <c r="Q39" s="421"/>
      <c r="R39" s="33">
        <v>41877</v>
      </c>
      <c r="S39" s="33" t="s">
        <v>292</v>
      </c>
    </row>
    <row r="40" spans="1:19" s="3" customFormat="1" ht="11.25">
      <c r="A40" s="418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" customFormat="1" ht="11.25">
      <c r="A41" s="409" t="s">
        <v>166</v>
      </c>
      <c r="B41" s="410"/>
      <c r="C41" s="410"/>
      <c r="D41" s="422"/>
      <c r="E41" s="407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</row>
    <row r="42" spans="1:19" s="3" customFormat="1" ht="13.5" customHeight="1">
      <c r="A42" s="421" t="s">
        <v>835</v>
      </c>
      <c r="B42" s="421"/>
      <c r="C42" s="421"/>
      <c r="D42" s="421"/>
      <c r="E42" s="423"/>
      <c r="F42" s="423"/>
      <c r="G42" s="423"/>
      <c r="H42" s="423"/>
      <c r="I42" s="423"/>
      <c r="J42" s="423"/>
      <c r="K42" s="423"/>
      <c r="L42" s="423"/>
      <c r="M42" s="423" t="s">
        <v>838</v>
      </c>
      <c r="N42" s="423"/>
      <c r="O42" s="423"/>
      <c r="P42" s="423"/>
      <c r="Q42" s="423"/>
      <c r="R42" s="111">
        <v>41963</v>
      </c>
      <c r="S42" s="111">
        <v>41983</v>
      </c>
    </row>
    <row r="43" spans="1:19" s="3" customFormat="1" ht="13.5" customHeight="1">
      <c r="A43" s="421" t="s">
        <v>836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 t="s">
        <v>839</v>
      </c>
      <c r="N43" s="421"/>
      <c r="O43" s="421"/>
      <c r="P43" s="421"/>
      <c r="Q43" s="421"/>
      <c r="R43" s="33">
        <v>42039</v>
      </c>
      <c r="S43" s="33">
        <v>42061</v>
      </c>
    </row>
    <row r="44" spans="1:19" s="3" customFormat="1" ht="13.5" customHeight="1">
      <c r="A44" s="421" t="s">
        <v>837</v>
      </c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 t="s">
        <v>840</v>
      </c>
      <c r="N44" s="421"/>
      <c r="O44" s="421"/>
      <c r="P44" s="421"/>
      <c r="Q44" s="421"/>
      <c r="R44" s="33">
        <v>42039</v>
      </c>
      <c r="S44" s="33">
        <v>42075</v>
      </c>
    </row>
    <row r="45" spans="1:19" s="3" customFormat="1" ht="11.25">
      <c r="A45" s="418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" customFormat="1" ht="11.25">
      <c r="A46" s="409" t="s">
        <v>676</v>
      </c>
      <c r="B46" s="410"/>
      <c r="C46" s="410"/>
      <c r="D46" s="422"/>
      <c r="E46" s="407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</row>
    <row r="47" spans="1:19" s="3" customFormat="1" ht="13.5" customHeight="1">
      <c r="A47" s="421" t="s">
        <v>686</v>
      </c>
      <c r="B47" s="421"/>
      <c r="C47" s="421"/>
      <c r="D47" s="421"/>
      <c r="E47" s="423"/>
      <c r="F47" s="423"/>
      <c r="G47" s="423"/>
      <c r="H47" s="423"/>
      <c r="I47" s="423"/>
      <c r="J47" s="423"/>
      <c r="K47" s="423"/>
      <c r="L47" s="423"/>
      <c r="M47" s="423" t="s">
        <v>689</v>
      </c>
      <c r="N47" s="423"/>
      <c r="O47" s="423"/>
      <c r="P47" s="423"/>
      <c r="Q47" s="423"/>
      <c r="R47" s="111">
        <v>41177</v>
      </c>
      <c r="S47" s="111" t="s">
        <v>292</v>
      </c>
    </row>
    <row r="48" spans="1:19" s="3" customFormat="1" ht="13.5" customHeight="1">
      <c r="A48" s="421" t="s">
        <v>687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 t="s">
        <v>292</v>
      </c>
      <c r="N48" s="421"/>
      <c r="O48" s="421"/>
      <c r="P48" s="421"/>
      <c r="Q48" s="421"/>
      <c r="R48" s="33">
        <v>40513</v>
      </c>
      <c r="S48" s="33" t="s">
        <v>292</v>
      </c>
    </row>
    <row r="49" spans="1:19" s="3" customFormat="1" ht="13.5" customHeight="1">
      <c r="A49" s="421" t="s">
        <v>688</v>
      </c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 t="s">
        <v>292</v>
      </c>
      <c r="N49" s="421"/>
      <c r="O49" s="421"/>
      <c r="P49" s="421"/>
      <c r="Q49" s="421"/>
      <c r="R49" s="33">
        <v>41640</v>
      </c>
      <c r="S49" s="33" t="s">
        <v>292</v>
      </c>
    </row>
    <row r="50" spans="1:19" s="3" customFormat="1" ht="11.25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" customFormat="1" ht="11.25">
      <c r="A51" s="409" t="s">
        <v>173</v>
      </c>
      <c r="B51" s="410"/>
      <c r="C51" s="410"/>
      <c r="D51" s="422"/>
      <c r="E51" s="407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</row>
    <row r="52" spans="1:19" s="3" customFormat="1" ht="13.5" customHeight="1">
      <c r="A52" s="421" t="s">
        <v>469</v>
      </c>
      <c r="B52" s="421"/>
      <c r="C52" s="421"/>
      <c r="D52" s="421"/>
      <c r="E52" s="423"/>
      <c r="F52" s="423"/>
      <c r="G52" s="423"/>
      <c r="H52" s="423"/>
      <c r="I52" s="423"/>
      <c r="J52" s="423"/>
      <c r="K52" s="423"/>
      <c r="L52" s="423"/>
      <c r="M52" s="423" t="s">
        <v>473</v>
      </c>
      <c r="N52" s="423"/>
      <c r="O52" s="423"/>
      <c r="P52" s="423"/>
      <c r="Q52" s="423"/>
      <c r="R52" s="111">
        <v>41360</v>
      </c>
      <c r="S52" s="111" t="s">
        <v>292</v>
      </c>
    </row>
    <row r="53" spans="1:19" s="3" customFormat="1" ht="13.5" customHeight="1">
      <c r="A53" s="421" t="s">
        <v>470</v>
      </c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 t="s">
        <v>474</v>
      </c>
      <c r="N53" s="421"/>
      <c r="O53" s="421"/>
      <c r="P53" s="421"/>
      <c r="Q53" s="421"/>
      <c r="R53" s="33">
        <v>40995</v>
      </c>
      <c r="S53" s="33">
        <v>41942</v>
      </c>
    </row>
    <row r="54" spans="1:19" s="3" customFormat="1" ht="13.5" customHeight="1">
      <c r="A54" s="421" t="s">
        <v>471</v>
      </c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 t="s">
        <v>475</v>
      </c>
      <c r="N54" s="421"/>
      <c r="O54" s="421"/>
      <c r="P54" s="421"/>
      <c r="Q54" s="421"/>
      <c r="R54" s="33">
        <v>40995</v>
      </c>
      <c r="S54" s="33">
        <v>41942</v>
      </c>
    </row>
    <row r="55" spans="1:19" s="3" customFormat="1" ht="13.5" customHeight="1">
      <c r="A55" s="424" t="s">
        <v>472</v>
      </c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 t="s">
        <v>476</v>
      </c>
      <c r="N55" s="424"/>
      <c r="O55" s="424"/>
      <c r="P55" s="424"/>
      <c r="Q55" s="424"/>
      <c r="R55" s="33">
        <v>41023</v>
      </c>
      <c r="S55" s="33" t="s">
        <v>292</v>
      </c>
    </row>
    <row r="56" spans="1:19" s="3" customFormat="1" ht="11.25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" customFormat="1" ht="11.25">
      <c r="A57" s="409" t="s">
        <v>491</v>
      </c>
      <c r="B57" s="410"/>
      <c r="C57" s="410"/>
      <c r="D57" s="422"/>
      <c r="E57" s="407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</row>
    <row r="58" spans="1:19" s="3" customFormat="1" ht="13.5" customHeight="1">
      <c r="A58" s="421" t="s">
        <v>503</v>
      </c>
      <c r="B58" s="421"/>
      <c r="C58" s="421"/>
      <c r="D58" s="421"/>
      <c r="E58" s="423"/>
      <c r="F58" s="423"/>
      <c r="G58" s="423"/>
      <c r="H58" s="423"/>
      <c r="I58" s="423"/>
      <c r="J58" s="423"/>
      <c r="K58" s="423"/>
      <c r="L58" s="423"/>
      <c r="M58" s="423" t="s">
        <v>505</v>
      </c>
      <c r="N58" s="423"/>
      <c r="O58" s="423"/>
      <c r="P58" s="423"/>
      <c r="Q58" s="423"/>
      <c r="R58" s="111">
        <v>40801</v>
      </c>
      <c r="S58" s="111" t="s">
        <v>292</v>
      </c>
    </row>
    <row r="59" spans="1:19" s="3" customFormat="1" ht="13.5" customHeight="1">
      <c r="A59" s="421" t="s">
        <v>504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 t="s">
        <v>506</v>
      </c>
      <c r="N59" s="421"/>
      <c r="O59" s="421"/>
      <c r="P59" s="421"/>
      <c r="Q59" s="421"/>
      <c r="R59" s="33">
        <v>41710</v>
      </c>
      <c r="S59" s="33" t="s">
        <v>292</v>
      </c>
    </row>
    <row r="60" spans="1:19" s="41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3" customFormat="1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3" customFormat="1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3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3" customFormat="1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s="3" customFormat="1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s="3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</sheetData>
  <mergeCells count="99">
    <mergeCell ref="A1:S1"/>
    <mergeCell ref="A2:S2"/>
    <mergeCell ref="A3:D3"/>
    <mergeCell ref="A7:S7"/>
    <mergeCell ref="A4:S5"/>
    <mergeCell ref="A6:L6"/>
    <mergeCell ref="M6:Q6"/>
    <mergeCell ref="A8:D8"/>
    <mergeCell ref="E8:S8"/>
    <mergeCell ref="A9:L9"/>
    <mergeCell ref="M9:Q9"/>
    <mergeCell ref="A10:S10"/>
    <mergeCell ref="A11:D11"/>
    <mergeCell ref="E11:S11"/>
    <mergeCell ref="A12:L12"/>
    <mergeCell ref="M12:Q12"/>
    <mergeCell ref="A13:S13"/>
    <mergeCell ref="A14:D14"/>
    <mergeCell ref="E14:S14"/>
    <mergeCell ref="A15:L15"/>
    <mergeCell ref="M15:Q15"/>
    <mergeCell ref="A16:S16"/>
    <mergeCell ref="A17:D17"/>
    <mergeCell ref="E17:S17"/>
    <mergeCell ref="A18:L18"/>
    <mergeCell ref="M18:Q18"/>
    <mergeCell ref="A19:S19"/>
    <mergeCell ref="A20:D20"/>
    <mergeCell ref="E20:S20"/>
    <mergeCell ref="A21:L21"/>
    <mergeCell ref="M21:Q21"/>
    <mergeCell ref="A22:L22"/>
    <mergeCell ref="M22:Q22"/>
    <mergeCell ref="A23:S23"/>
    <mergeCell ref="A24:D24"/>
    <mergeCell ref="E24:S24"/>
    <mergeCell ref="A25:L25"/>
    <mergeCell ref="M25:Q25"/>
    <mergeCell ref="A26:S26"/>
    <mergeCell ref="A27:D27"/>
    <mergeCell ref="E27:S27"/>
    <mergeCell ref="A28:L28"/>
    <mergeCell ref="M28:Q28"/>
    <mergeCell ref="A29:S29"/>
    <mergeCell ref="A31:L31"/>
    <mergeCell ref="M31:Q31"/>
    <mergeCell ref="A32:L32"/>
    <mergeCell ref="A30:D30"/>
    <mergeCell ref="E30:S30"/>
    <mergeCell ref="M32:Q32"/>
    <mergeCell ref="A36:S36"/>
    <mergeCell ref="A33:S33"/>
    <mergeCell ref="A34:D34"/>
    <mergeCell ref="E34:S34"/>
    <mergeCell ref="A35:L35"/>
    <mergeCell ref="M35:Q35"/>
    <mergeCell ref="A37:D37"/>
    <mergeCell ref="E37:S37"/>
    <mergeCell ref="A38:L38"/>
    <mergeCell ref="M38:Q38"/>
    <mergeCell ref="A39:L39"/>
    <mergeCell ref="M39:Q39"/>
    <mergeCell ref="A40:S40"/>
    <mergeCell ref="A41:D41"/>
    <mergeCell ref="E41:S41"/>
    <mergeCell ref="A44:L44"/>
    <mergeCell ref="M44:Q44"/>
    <mergeCell ref="A42:L42"/>
    <mergeCell ref="M42:Q42"/>
    <mergeCell ref="A43:L43"/>
    <mergeCell ref="M43:Q43"/>
    <mergeCell ref="A45:S45"/>
    <mergeCell ref="A49:L49"/>
    <mergeCell ref="M49:Q49"/>
    <mergeCell ref="A46:D46"/>
    <mergeCell ref="E46:S46"/>
    <mergeCell ref="A47:L47"/>
    <mergeCell ref="M47:Q47"/>
    <mergeCell ref="A48:L48"/>
    <mergeCell ref="M48:Q48"/>
    <mergeCell ref="A56:S56"/>
    <mergeCell ref="A50:S50"/>
    <mergeCell ref="A51:D51"/>
    <mergeCell ref="E51:S51"/>
    <mergeCell ref="A54:L54"/>
    <mergeCell ref="M54:Q54"/>
    <mergeCell ref="A55:L55"/>
    <mergeCell ref="M55:Q55"/>
    <mergeCell ref="A52:L52"/>
    <mergeCell ref="M52:Q52"/>
    <mergeCell ref="A53:L53"/>
    <mergeCell ref="M53:Q53"/>
    <mergeCell ref="A57:D57"/>
    <mergeCell ref="E57:S57"/>
    <mergeCell ref="A58:L58"/>
    <mergeCell ref="M58:Q58"/>
    <mergeCell ref="A59:L59"/>
    <mergeCell ref="M59:Q59"/>
    <mergeCell ref="E3:Q3"/>
  </mergeCells>
  <phoneticPr fontId="10" type="noConversion"/>
  <pageMargins left="1.181102362204724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Percentuais</vt:lpstr>
      <vt:lpstr>Resumo</vt:lpstr>
      <vt:lpstr>Visitas</vt:lpstr>
      <vt:lpstr>Visitantes</vt:lpstr>
      <vt:lpstr>Divulgacao</vt:lpstr>
      <vt:lpstr>Eventos</vt:lpstr>
      <vt:lpstr>Outras</vt:lpstr>
      <vt:lpstr>Representacoes</vt:lpstr>
      <vt:lpstr>Administrativas</vt:lpstr>
      <vt:lpstr>CDs-FGs</vt:lpstr>
      <vt:lpstr>Bancas&amp;Comissoes</vt:lpstr>
      <vt:lpstr>ApoioAcademico</vt:lpstr>
      <vt:lpstr>ProducaoTecnica</vt:lpstr>
      <vt:lpstr>ProducaoArtistica</vt:lpstr>
      <vt:lpstr>Publicacoes</vt:lpstr>
      <vt:lpstr>Extensão</vt:lpstr>
      <vt:lpstr>Pesquisa</vt:lpstr>
      <vt:lpstr>Orientacoes-PG</vt:lpstr>
      <vt:lpstr>Orientacoes-Gr</vt:lpstr>
      <vt:lpstr>Turmas-PG</vt:lpstr>
      <vt:lpstr>Turmas-GR</vt:lpstr>
      <vt:lpstr>CH</vt:lpstr>
      <vt:lpstr>CapacSemAfastamento</vt:lpstr>
      <vt:lpstr>Outros_Afastamentos</vt:lpstr>
      <vt:lpstr>Afast_Qualificacao</vt:lpstr>
      <vt:lpstr>Professores</vt:lpstr>
      <vt:lpstr>Resumo!Area_de_impressao</vt:lpstr>
    </vt:vector>
  </TitlesOfParts>
  <Company>CCT/UFPB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Aparecido Jesuino de Souza</dc:creator>
  <cp:lastModifiedBy>cido</cp:lastModifiedBy>
  <cp:lastPrinted>2015-06-09T02:04:49Z</cp:lastPrinted>
  <dcterms:created xsi:type="dcterms:W3CDTF">2000-03-16T19:09:54Z</dcterms:created>
  <dcterms:modified xsi:type="dcterms:W3CDTF">2015-11-19T00:58:42Z</dcterms:modified>
</cp:coreProperties>
</file>